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6990" tabRatio="706" activeTab="5"/>
  </bookViews>
  <sheets>
    <sheet name="Guidance" sheetId="64" r:id="rId1"/>
    <sheet name="Deliverer Database" sheetId="70" r:id="rId2"/>
    <sheet name="Data Analysis" sheetId="18" r:id="rId3"/>
    <sheet name="Data Summary" sheetId="11" r:id="rId4"/>
    <sheet name="Example Project" sheetId="89" r:id="rId5"/>
    <sheet name="Project1" sheetId="4" r:id="rId6"/>
    <sheet name="Project2" sheetId="84" r:id="rId7"/>
    <sheet name="Project3" sheetId="85" r:id="rId8"/>
    <sheet name="Project4" sheetId="86" r:id="rId9"/>
    <sheet name="Project5" sheetId="87" r:id="rId10"/>
    <sheet name="Project6" sheetId="88" r:id="rId11"/>
  </sheets>
  <externalReferences>
    <externalReference r:id="rId12"/>
    <externalReference r:id="rId13"/>
  </externalReferences>
  <definedNames>
    <definedName name="_xlnm._FilterDatabase" localSheetId="3" hidden="1">'Data Summary'!$B$4:$BJ$10</definedName>
    <definedName name="_xlnm._FilterDatabase" localSheetId="1" hidden="1">'Deliverer Database'!$B$3:$F$9</definedName>
    <definedName name="ActiveCheshire" localSheetId="4">'Example Project'!$AB$3:$AB$6</definedName>
    <definedName name="ActiveCheshire" localSheetId="5">Project1!$AB$3:$AB$6</definedName>
    <definedName name="ActiveCheshire" localSheetId="6">Project2!$AB$3:$AB$6</definedName>
    <definedName name="ActiveCheshire" localSheetId="7">Project3!$AB$3:$AB$6</definedName>
    <definedName name="ActiveCheshire" localSheetId="8">Project4!$AB$3:$AB$6</definedName>
    <definedName name="ActiveCheshire" localSheetId="9">Project5!$AB$3:$AB$6</definedName>
    <definedName name="ActiveCheshire" localSheetId="10">Project6!$AB$3:$AB$6</definedName>
    <definedName name="ActiveCumbria" localSheetId="2">#REF!</definedName>
    <definedName name="ActiveCumbria" localSheetId="3">#REF!</definedName>
    <definedName name="ActiveCumbria" localSheetId="1">#REF!</definedName>
    <definedName name="ActiveCumbria" localSheetId="4">'Example Project'!$AB$7:$AB$13</definedName>
    <definedName name="ActiveCumbria" localSheetId="0">#REF!</definedName>
    <definedName name="ActiveCumbria" localSheetId="5">Project1!$AB$7:$AB$13</definedName>
    <definedName name="ActiveCumbria" localSheetId="6">Project2!$AB$7:$AB$13</definedName>
    <definedName name="ActiveCumbria" localSheetId="7">Project3!$AB$7:$AB$13</definedName>
    <definedName name="ActiveCumbria" localSheetId="8">Project4!$AB$7:$AB$13</definedName>
    <definedName name="ActiveCumbria" localSheetId="9">Project5!$AB$7:$AB$13</definedName>
    <definedName name="ActiveCumbria" localSheetId="10">Project6!$AB$7:$AB$13</definedName>
    <definedName name="ActiveCumbria">#REF!</definedName>
    <definedName name="ActiveDevon" localSheetId="2">#REF!</definedName>
    <definedName name="ActiveDevon" localSheetId="3">#REF!</definedName>
    <definedName name="ActiveDevon" localSheetId="1">#REF!</definedName>
    <definedName name="ActiveDevon" localSheetId="4">'Example Project'!$AD$3:$AD$13</definedName>
    <definedName name="ActiveDevon" localSheetId="0">#REF!</definedName>
    <definedName name="ActiveDevon" localSheetId="5">Project1!$AD$3:$AD$13</definedName>
    <definedName name="ActiveDevon" localSheetId="6">Project2!$AD$3:$AD$13</definedName>
    <definedName name="ActiveDevon" localSheetId="7">Project3!$AD$3:$AD$13</definedName>
    <definedName name="ActiveDevon" localSheetId="8">Project4!$AD$3:$AD$13</definedName>
    <definedName name="ActiveDevon" localSheetId="9">Project5!$AD$3:$AD$13</definedName>
    <definedName name="ActiveDevon" localSheetId="10">Project6!$AD$3:$AD$13</definedName>
    <definedName name="ActiveDevon">#REF!</definedName>
    <definedName name="ActiveDorset" localSheetId="2">#REF!</definedName>
    <definedName name="ActiveDorset" localSheetId="3">#REF!</definedName>
    <definedName name="ActiveDorset" localSheetId="1">#REF!</definedName>
    <definedName name="ActiveDorset" localSheetId="4">'Example Project'!$AD$14:$AD$22</definedName>
    <definedName name="ActiveDorset" localSheetId="0">#REF!</definedName>
    <definedName name="ActiveDorset" localSheetId="5">Project1!$AD$14:$AD$22</definedName>
    <definedName name="ActiveDorset" localSheetId="6">Project2!$AD$14:$AD$22</definedName>
    <definedName name="ActiveDorset" localSheetId="7">Project3!$AD$14:$AD$22</definedName>
    <definedName name="ActiveDorset" localSheetId="8">Project4!$AD$14:$AD$22</definedName>
    <definedName name="ActiveDorset" localSheetId="9">Project5!$AD$14:$AD$22</definedName>
    <definedName name="ActiveDorset" localSheetId="10">Project6!$AD$14:$AD$22</definedName>
    <definedName name="ActiveDorset">#REF!</definedName>
    <definedName name="ActiveEssex" localSheetId="1">#REF!</definedName>
    <definedName name="ActiveEssex" localSheetId="4">'Example Project'!$X$29:$X$43</definedName>
    <definedName name="ActiveEssex" localSheetId="0">#REF!</definedName>
    <definedName name="ActiveEssex" localSheetId="5">Project1!$X$29:$X$43</definedName>
    <definedName name="ActiveEssex" localSheetId="6">Project2!$X$29:$X$43</definedName>
    <definedName name="ActiveEssex" localSheetId="7">Project3!$X$29:$X$43</definedName>
    <definedName name="ActiveEssex" localSheetId="8">Project4!$X$29:$X$43</definedName>
    <definedName name="ActiveEssex" localSheetId="9">Project5!$X$29:$X$43</definedName>
    <definedName name="ActiveEssex" localSheetId="10">Project6!$X$29:$X$43</definedName>
    <definedName name="ActiveEssex">#REF!</definedName>
    <definedName name="ActiveGloucestershire" localSheetId="2">#REF!</definedName>
    <definedName name="ActiveGloucestershire" localSheetId="3">#REF!</definedName>
    <definedName name="ActiveGloucestershire" localSheetId="1">#REF!</definedName>
    <definedName name="ActiveGloucestershire" localSheetId="4">'Example Project'!$AD$24:$AD$30</definedName>
    <definedName name="ActiveGloucestershire" localSheetId="0">#REF!</definedName>
    <definedName name="ActiveGloucestershire" localSheetId="5">Project1!$AD$24:$AD$30</definedName>
    <definedName name="ActiveGloucestershire" localSheetId="6">Project2!$AD$24:$AD$30</definedName>
    <definedName name="ActiveGloucestershire" localSheetId="7">Project3!$AD$24:$AD$30</definedName>
    <definedName name="ActiveGloucestershire" localSheetId="8">Project4!$AD$24:$AD$30</definedName>
    <definedName name="ActiveGloucestershire" localSheetId="9">Project5!$AD$24:$AD$30</definedName>
    <definedName name="ActiveGloucestershire" localSheetId="10">Project6!$AD$24:$AD$30</definedName>
    <definedName name="ActiveGloucestershire">#REF!</definedName>
    <definedName name="ActiveNorfolk" localSheetId="2">#REF!</definedName>
    <definedName name="ActiveNorfolk" localSheetId="3">#REF!</definedName>
    <definedName name="ActiveNorfolk" localSheetId="1">#REF!</definedName>
    <definedName name="ActiveNorfolk" localSheetId="4">'Example Project'!$X$3:$X$10</definedName>
    <definedName name="ActiveNorfolk" localSheetId="0">#REF!</definedName>
    <definedName name="ActiveNorfolk" localSheetId="5">Project1!$X$3:$X$10</definedName>
    <definedName name="ActiveNorfolk" localSheetId="6">Project2!$X$3:$X$10</definedName>
    <definedName name="ActiveNorfolk" localSheetId="7">Project3!$X$3:$X$10</definedName>
    <definedName name="ActiveNorfolk" localSheetId="8">Project4!$X$3:$X$10</definedName>
    <definedName name="ActiveNorfolk" localSheetId="9">Project5!$X$3:$X$10</definedName>
    <definedName name="ActiveNorfolk" localSheetId="10">Project6!$X$3:$X$10</definedName>
    <definedName name="ActiveNorfolk">#REF!</definedName>
    <definedName name="ActiveSurrey" localSheetId="2">#REF!</definedName>
    <definedName name="ActiveSurrey" localSheetId="3">#REF!</definedName>
    <definedName name="ActiveSurrey" localSheetId="1">#REF!</definedName>
    <definedName name="ActiveSurrey" localSheetId="4">'Example Project'!$AC$3:$AC$14</definedName>
    <definedName name="ActiveSurrey" localSheetId="0">#REF!</definedName>
    <definedName name="ActiveSurrey" localSheetId="5">Project1!$AC$3:$AC$14</definedName>
    <definedName name="ActiveSurrey" localSheetId="6">Project2!$AC$3:$AC$14</definedName>
    <definedName name="ActiveSurrey" localSheetId="7">Project3!$AC$3:$AC$14</definedName>
    <definedName name="ActiveSurrey" localSheetId="8">Project4!$AC$3:$AC$14</definedName>
    <definedName name="ActiveSurrey" localSheetId="9">Project5!$AC$3:$AC$14</definedName>
    <definedName name="ActiveSurrey" localSheetId="10">Project6!$AC$3:$AC$14</definedName>
    <definedName name="ActiveSurrey">#REF!</definedName>
    <definedName name="ActiveSussex" localSheetId="2">#REF!</definedName>
    <definedName name="ActiveSussex" localSheetId="3">#REF!</definedName>
    <definedName name="ActiveSussex" localSheetId="1">#REF!</definedName>
    <definedName name="ActiveSussex" localSheetId="4">'Example Project'!$AC$63:$AC$78</definedName>
    <definedName name="ActiveSussex" localSheetId="0">#REF!</definedName>
    <definedName name="ActiveSussex" localSheetId="5">Project1!$AC$63:$AC$76</definedName>
    <definedName name="ActiveSussex" localSheetId="6">Project2!$AC$63:$AC$76</definedName>
    <definedName name="ActiveSussex" localSheetId="7">Project3!$AC$63:$AC$76</definedName>
    <definedName name="ActiveSussex" localSheetId="8">Project4!$AC$63:$AC$76</definedName>
    <definedName name="ActiveSussex" localSheetId="9">Project5!$AC$63:$AC$76</definedName>
    <definedName name="ActiveSussex" localSheetId="10">Project6!$AC$63:$AC$76</definedName>
    <definedName name="ActiveSussex">#REF!</definedName>
    <definedName name="BerkshireSport" localSheetId="2">#REF!</definedName>
    <definedName name="BerkshireSport" localSheetId="3">#REF!</definedName>
    <definedName name="BerkshireSport" localSheetId="1">#REF!</definedName>
    <definedName name="BerkshireSport" localSheetId="4">#REF!</definedName>
    <definedName name="BerkshireSport" localSheetId="0">#REF!</definedName>
    <definedName name="BerkshireSport" localSheetId="6">#REF!</definedName>
    <definedName name="BerkshireSport" localSheetId="8">#REF!</definedName>
    <definedName name="BerkshireSport" localSheetId="10">#REF!</definedName>
    <definedName name="BerkshireSport">#REF!</definedName>
    <definedName name="BirminghamSportandPhysicalActivityPartnership" localSheetId="2">#REF!</definedName>
    <definedName name="BirminghamSportandPhysicalActivityPartnership" localSheetId="3">#REF!</definedName>
    <definedName name="BirminghamSportandPhysicalActivityPartnership" localSheetId="1">#REF!</definedName>
    <definedName name="BirminghamSportandPhysicalActivityPartnership" localSheetId="4">#REF!</definedName>
    <definedName name="BirminghamSportandPhysicalActivityPartnership" localSheetId="0">#REF!</definedName>
    <definedName name="BirminghamSportandPhysicalActivityPartnership" localSheetId="6">#REF!</definedName>
    <definedName name="BirminghamSportandPhysicalActivityPartnership" localSheetId="8">#REF!</definedName>
    <definedName name="BirminghamSportandPhysicalActivityPartnership" localSheetId="10">#REF!</definedName>
    <definedName name="BirminghamSportandPhysicalActivityPartnership">#REF!</definedName>
    <definedName name="BlackCountryBeActivePartnership" localSheetId="2">#REF!</definedName>
    <definedName name="BlackCountryBeActivePartnership" localSheetId="3">#REF!</definedName>
    <definedName name="BlackCountryBeActivePartnership" localSheetId="1">#REF!</definedName>
    <definedName name="BlackCountryBeActivePartnership" localSheetId="4">'Example Project'!$AE$4:$AE$8</definedName>
    <definedName name="BlackCountryBeActivePartnership" localSheetId="0">#REF!</definedName>
    <definedName name="BlackCountryBeActivePartnership" localSheetId="5">Project1!$AE$4:$AE$8</definedName>
    <definedName name="BlackCountryBeActivePartnership" localSheetId="6">Project2!$AE$4:$AE$8</definedName>
    <definedName name="BlackCountryBeActivePartnership" localSheetId="7">Project3!$AE$4:$AE$8</definedName>
    <definedName name="BlackCountryBeActivePartnership" localSheetId="8">Project4!$AE$4:$AE$8</definedName>
    <definedName name="BlackCountryBeActivePartnership" localSheetId="9">Project5!$AE$4:$AE$8</definedName>
    <definedName name="BlackCountryBeActivePartnership" localSheetId="10">Project6!$AE$4:$AE$8</definedName>
    <definedName name="BlackCountryBeActivePartnership">#REF!</definedName>
    <definedName name="BucksandMiltonKeynesSportsPartnership" localSheetId="2">#REF!</definedName>
    <definedName name="BucksandMiltonKeynesSportsPartnership" localSheetId="3">#REF!</definedName>
    <definedName name="BucksandMiltonKeynesSportsPartnership" localSheetId="1">#REF!</definedName>
    <definedName name="BucksandMiltonKeynesSportsPartnership" localSheetId="4">#REF!</definedName>
    <definedName name="BucksandMiltonKeynesSportsPartnership" localSheetId="0">#REF!</definedName>
    <definedName name="BucksandMiltonKeynesSportsPartnership" localSheetId="6">#REF!</definedName>
    <definedName name="BucksandMiltonKeynesSportsPartnership" localSheetId="8">#REF!</definedName>
    <definedName name="BucksandMiltonKeynesSportsPartnership" localSheetId="10">#REF!</definedName>
    <definedName name="BucksandMiltonKeynesSportsPartnership">#REF!</definedName>
    <definedName name="CheshireandWarringtonSportsPartnership" localSheetId="2">#REF!</definedName>
    <definedName name="CheshireandWarringtonSportsPartnership" localSheetId="3">#REF!</definedName>
    <definedName name="CheshireandWarringtonSportsPartnership" localSheetId="1">#REF!</definedName>
    <definedName name="CheshireandWarringtonSportsPartnership" localSheetId="4">#REF!</definedName>
    <definedName name="CheshireandWarringtonSportsPartnership" localSheetId="0">#REF!</definedName>
    <definedName name="CheshireandWarringtonSportsPartnership" localSheetId="6">#REF!</definedName>
    <definedName name="CheshireandWarringtonSportsPartnership" localSheetId="8">#REF!</definedName>
    <definedName name="CheshireandWarringtonSportsPartnership" localSheetId="10">#REF!</definedName>
    <definedName name="CheshireandWarringtonSportsPartnership">#REF!</definedName>
    <definedName name="CornwallSportsPartnership" localSheetId="2">#REF!</definedName>
    <definedName name="CornwallSportsPartnership" localSheetId="3">#REF!</definedName>
    <definedName name="CornwallSportsPartnership" localSheetId="1">#REF!</definedName>
    <definedName name="CornwallSportsPartnership" localSheetId="4">'Example Project'!$AD$23</definedName>
    <definedName name="CornwallSportsPartnership" localSheetId="0">#REF!</definedName>
    <definedName name="CornwallSportsPartnership" localSheetId="5">Project1!$AD$23</definedName>
    <definedName name="CornwallSportsPartnership" localSheetId="6">Project2!$AD$23</definedName>
    <definedName name="CornwallSportsPartnership" localSheetId="7">Project3!$AD$23</definedName>
    <definedName name="CornwallSportsPartnership" localSheetId="8">Project4!$AD$23</definedName>
    <definedName name="CornwallSportsPartnership" localSheetId="9">Project5!$AD$23</definedName>
    <definedName name="CornwallSportsPartnership" localSheetId="10">Project6!$AD$23</definedName>
    <definedName name="CornwallSportsPartnership">#REF!</definedName>
    <definedName name="CountyDurhamSport" localSheetId="2">#REF!</definedName>
    <definedName name="CountyDurhamSport" localSheetId="3">#REF!</definedName>
    <definedName name="CountyDurhamSport" localSheetId="1">#REF!</definedName>
    <definedName name="CountyDurhamSport" localSheetId="4">'Example Project'!$AA$3</definedName>
    <definedName name="CountyDurhamSport" localSheetId="0">#REF!</definedName>
    <definedName name="CountyDurhamSport" localSheetId="5">Project1!$AA$3</definedName>
    <definedName name="CountyDurhamSport" localSheetId="6">Project2!$AA$3</definedName>
    <definedName name="CountyDurhamSport" localSheetId="7">Project3!$AA$3</definedName>
    <definedName name="CountyDurhamSport" localSheetId="8">Project4!$AA$3</definedName>
    <definedName name="CountyDurhamSport" localSheetId="9">Project5!$AA$3</definedName>
    <definedName name="CountyDurhamSport" localSheetId="10">Project6!$AA$3</definedName>
    <definedName name="CountyDurhamSport">#REF!</definedName>
    <definedName name="CoventrySolihullandWarwickshireSport" localSheetId="2">#REF!</definedName>
    <definedName name="CoventrySolihullandWarwickshireSport" localSheetId="3">#REF!</definedName>
    <definedName name="CoventrySolihullandWarwickshireSport" localSheetId="1">#REF!</definedName>
    <definedName name="CoventrySolihullandWarwickshireSport" localSheetId="4">'Example Project'!$AE$9:$AE$16</definedName>
    <definedName name="CoventrySolihullandWarwickshireSport" localSheetId="0">#REF!</definedName>
    <definedName name="CoventrySolihullandWarwickshireSport" localSheetId="5">Project1!$AE$9:$AE$16</definedName>
    <definedName name="CoventrySolihullandWarwickshireSport" localSheetId="6">Project2!$AE$9:$AE$16</definedName>
    <definedName name="CoventrySolihullandWarwickshireSport" localSheetId="7">Project3!$AE$9:$AE$16</definedName>
    <definedName name="CoventrySolihullandWarwickshireSport" localSheetId="8">Project4!$AE$9:$AE$16</definedName>
    <definedName name="CoventrySolihullandWarwickshireSport" localSheetId="9">Project5!$AE$9:$AE$16</definedName>
    <definedName name="CoventrySolihullandWarwickshireSport" localSheetId="10">Project6!$AE$9:$AE$16</definedName>
    <definedName name="CoventrySolihullandWarwickshireSport">#REF!</definedName>
    <definedName name="DelivererType" localSheetId="2">#REF!</definedName>
    <definedName name="DelivererType" localSheetId="3">[1]Project1!$U$3:$U$17</definedName>
    <definedName name="DelivererType" localSheetId="1">#REF!</definedName>
    <definedName name="DelivererType" localSheetId="4">'Example Project'!$U$3:$U$17</definedName>
    <definedName name="DelivererType" localSheetId="0">[2]Project1!$U$3:$U$17</definedName>
    <definedName name="DelivererType" localSheetId="5">Project1!$U$3:$U$17</definedName>
    <definedName name="DelivererType" localSheetId="6">Project2!$U$3:$U$17</definedName>
    <definedName name="DelivererType" localSheetId="7">Project3!$U$3:$U$17</definedName>
    <definedName name="DelivererType" localSheetId="8">Project4!$U$3:$U$17</definedName>
    <definedName name="DelivererType" localSheetId="9">Project5!$U$3:$U$17</definedName>
    <definedName name="DelivererType" localSheetId="10">Project6!$U$3:$U$17</definedName>
    <definedName name="DelivererType">#REF!</definedName>
    <definedName name="DeliveryQuarter" localSheetId="2">#REF!</definedName>
    <definedName name="DeliveryQuarter" localSheetId="3">#REF!</definedName>
    <definedName name="DeliveryQuarter" localSheetId="1">#REF!</definedName>
    <definedName name="DeliveryQuarter" localSheetId="4">'Example Project'!$AG$3:$AG$6</definedName>
    <definedName name="DeliveryQuarter" localSheetId="0">#REF!</definedName>
    <definedName name="DeliveryQuarter" localSheetId="5">Project1!$AG$3:$AG$6</definedName>
    <definedName name="DeliveryQuarter" localSheetId="6">Project2!$AG$3:$AG$6</definedName>
    <definedName name="DeliveryQuarter" localSheetId="7">Project3!$AG$3:$AG$6</definedName>
    <definedName name="DeliveryQuarter" localSheetId="8">Project4!$AG$3:$AG$6</definedName>
    <definedName name="DeliveryQuarter" localSheetId="9">Project5!$AG$3:$AG$6</definedName>
    <definedName name="DeliveryQuarter" localSheetId="10">Project6!$AG$3:$AG$6</definedName>
    <definedName name="DeliveryQuarter">#REF!</definedName>
    <definedName name="DerbyshireSport" localSheetId="2">#REF!</definedName>
    <definedName name="DerbyshireSport" localSheetId="3">#REF!</definedName>
    <definedName name="DerbyshireSport" localSheetId="1">#REF!</definedName>
    <definedName name="DerbyshireSport" localSheetId="4">'Example Project'!$Y$3:$Y$12</definedName>
    <definedName name="DerbyshireSport" localSheetId="0">#REF!</definedName>
    <definedName name="DerbyshireSport" localSheetId="5">Project1!$Y$3:$Y$12</definedName>
    <definedName name="DerbyshireSport" localSheetId="6">Project2!$Y$3:$Y$12</definedName>
    <definedName name="DerbyshireSport" localSheetId="7">Project3!$Y$3:$Y$12</definedName>
    <definedName name="DerbyshireSport" localSheetId="8">Project4!$Y$3:$Y$12</definedName>
    <definedName name="DerbyshireSport" localSheetId="9">Project5!$Y$3:$Y$12</definedName>
    <definedName name="DerbyshireSport" localSheetId="10">Project6!$Y$3:$Y$12</definedName>
    <definedName name="DerbyshireSport">#REF!</definedName>
    <definedName name="East" localSheetId="2">#REF!</definedName>
    <definedName name="East" localSheetId="3">#REF!</definedName>
    <definedName name="East" localSheetId="1">#REF!</definedName>
    <definedName name="East" localSheetId="4">'Example Project'!$W$3:$W$8</definedName>
    <definedName name="East" localSheetId="0">#REF!</definedName>
    <definedName name="East" localSheetId="5">Project1!$W$3:$W$8</definedName>
    <definedName name="East" localSheetId="6">Project2!$W$3:$W$8</definedName>
    <definedName name="East" localSheetId="7">Project3!$W$3:$W$8</definedName>
    <definedName name="East" localSheetId="8">Project4!$W$3:$W$8</definedName>
    <definedName name="East" localSheetId="9">Project5!$W$3:$W$8</definedName>
    <definedName name="East" localSheetId="10">Project6!$W$3:$W$8</definedName>
    <definedName name="East">#REF!</definedName>
    <definedName name="EastMidlands" localSheetId="2">#REF!</definedName>
    <definedName name="EastMidlands" localSheetId="3">#REF!</definedName>
    <definedName name="EastMidlands" localSheetId="1">#REF!</definedName>
    <definedName name="EastMidlands" localSheetId="4">'Example Project'!$W$9:$W$13</definedName>
    <definedName name="EastMidlands" localSheetId="0">#REF!</definedName>
    <definedName name="EastMidlands" localSheetId="5">Project1!$W$9:$W$13</definedName>
    <definedName name="EastMidlands" localSheetId="6">Project2!$W$9:$W$13</definedName>
    <definedName name="EastMidlands" localSheetId="7">Project3!$W$9:$W$13</definedName>
    <definedName name="EastMidlands" localSheetId="8">Project4!$W$9:$W$13</definedName>
    <definedName name="EastMidlands" localSheetId="9">Project5!$W$9:$W$13</definedName>
    <definedName name="EastMidlands" localSheetId="10">Project6!$W$9:$W$13</definedName>
    <definedName name="EastMidlands">#REF!</definedName>
    <definedName name="EnergizeShropshireTelfordandWrekin" localSheetId="2">#REF!</definedName>
    <definedName name="EnergizeShropshireTelfordandWrekin" localSheetId="3">#REF!</definedName>
    <definedName name="EnergizeShropshireTelfordandWrekin" localSheetId="1">#REF!</definedName>
    <definedName name="EnergizeShropshireTelfordandWrekin" localSheetId="4">'Example Project'!$AE$17:$AE$19</definedName>
    <definedName name="EnergizeShropshireTelfordandWrekin" localSheetId="0">#REF!</definedName>
    <definedName name="EnergizeShropshireTelfordandWrekin" localSheetId="5">Project1!$AE$17:$AE$19</definedName>
    <definedName name="EnergizeShropshireTelfordandWrekin" localSheetId="6">Project2!$AE$17:$AE$19</definedName>
    <definedName name="EnergizeShropshireTelfordandWrekin" localSheetId="7">Project3!$AE$17:$AE$19</definedName>
    <definedName name="EnergizeShropshireTelfordandWrekin" localSheetId="8">Project4!$AE$17:$AE$19</definedName>
    <definedName name="EnergizeShropshireTelfordandWrekin" localSheetId="9">Project5!$AE$17:$AE$19</definedName>
    <definedName name="EnergizeShropshireTelfordandWrekin" localSheetId="10">Project6!$AE$17:$AE$19</definedName>
    <definedName name="EnergizeShropshireTelfordandWrekin">#REF!</definedName>
    <definedName name="GetBerkshireActive" localSheetId="4">'Example Project'!$AC$15:$AC$21</definedName>
    <definedName name="GetBerkshireActive" localSheetId="5">Project1!$AC$15:$AC$21</definedName>
    <definedName name="GetBerkshireActive" localSheetId="6">Project2!$AC$15:$AC$21</definedName>
    <definedName name="GetBerkshireActive" localSheetId="7">Project3!$AC$15:$AC$21</definedName>
    <definedName name="GetBerkshireActive" localSheetId="8">Project4!$AC$15:$AC$21</definedName>
    <definedName name="GetBerkshireActive" localSheetId="9">Project5!$AC$15:$AC$21</definedName>
    <definedName name="GetBerkshireActive" localSheetId="10">Project6!$AC$15:$AC$21</definedName>
    <definedName name="GreaterSport" localSheetId="2">#REF!</definedName>
    <definedName name="GreaterSport" localSheetId="3">#REF!</definedName>
    <definedName name="GreaterSport" localSheetId="1">#REF!</definedName>
    <definedName name="GreaterSport" localSheetId="4">'Example Project'!$AB$14:$AB$24</definedName>
    <definedName name="GreaterSport" localSheetId="0">#REF!</definedName>
    <definedName name="GreaterSport" localSheetId="5">Project1!$AB$14:$AB$24</definedName>
    <definedName name="GreaterSport" localSheetId="6">Project2!$AB$14:$AB$24</definedName>
    <definedName name="GreaterSport" localSheetId="7">Project3!$AB$14:$AB$24</definedName>
    <definedName name="GreaterSport" localSheetId="8">Project4!$AB$14:$AB$24</definedName>
    <definedName name="GreaterSport" localSheetId="9">Project5!$AB$14:$AB$24</definedName>
    <definedName name="GreaterSport" localSheetId="10">Project6!$AB$14:$AB$24</definedName>
    <definedName name="GreaterSport">#REF!</definedName>
    <definedName name="HertfordshireSportsPartnership" localSheetId="2">#REF!</definedName>
    <definedName name="HertfordshireSportsPartnership" localSheetId="3">#REF!</definedName>
    <definedName name="HertfordshireSportsPartnership" localSheetId="1">#REF!</definedName>
    <definedName name="HertfordshireSportsPartnership" localSheetId="4">'Example Project'!$X$11:$X$21</definedName>
    <definedName name="HertfordshireSportsPartnership" localSheetId="0">#REF!</definedName>
    <definedName name="HertfordshireSportsPartnership" localSheetId="5">Project1!$X$11:$X$21</definedName>
    <definedName name="HertfordshireSportsPartnership" localSheetId="6">Project2!$X$11:$X$21</definedName>
    <definedName name="HertfordshireSportsPartnership" localSheetId="7">Project3!$X$11:$X$21</definedName>
    <definedName name="HertfordshireSportsPartnership" localSheetId="8">Project4!$X$11:$X$21</definedName>
    <definedName name="HertfordshireSportsPartnership" localSheetId="9">Project5!$X$11:$X$21</definedName>
    <definedName name="HertfordshireSportsPartnership" localSheetId="10">Project6!$X$11:$X$21</definedName>
    <definedName name="HertfordshireSportsPartnership">#REF!</definedName>
    <definedName name="HumberSportsPartnership" localSheetId="2">#REF!</definedName>
    <definedName name="HumberSportsPartnership" localSheetId="3">#REF!</definedName>
    <definedName name="HumberSportsPartnership" localSheetId="1">#REF!</definedName>
    <definedName name="HumberSportsPartnership" localSheetId="4">'Example Project'!$AF$3:$AF$7</definedName>
    <definedName name="HumberSportsPartnership" localSheetId="0">#REF!</definedName>
    <definedName name="HumberSportsPartnership" localSheetId="5">Project1!$AF$3:$AF$7</definedName>
    <definedName name="HumberSportsPartnership" localSheetId="6">Project2!$AF$3:$AF$7</definedName>
    <definedName name="HumberSportsPartnership" localSheetId="7">Project3!$AF$3:$AF$7</definedName>
    <definedName name="HumberSportsPartnership" localSheetId="8">Project4!$AF$3:$AF$7</definedName>
    <definedName name="HumberSportsPartnership" localSheetId="9">Project5!$AF$3:$AF$7</definedName>
    <definedName name="HumberSportsPartnership" localSheetId="10">Project6!$AF$3:$AF$7</definedName>
    <definedName name="HumberSportsPartnership">#REF!</definedName>
    <definedName name="IfYesHow" localSheetId="2">#REF!</definedName>
    <definedName name="IfYesHow" localSheetId="3">[1]Project1!#REF!</definedName>
    <definedName name="IfYesHow" localSheetId="1">#REF!</definedName>
    <definedName name="IfYesHow" localSheetId="4">'Example Project'!#REF!</definedName>
    <definedName name="IfYesHow" localSheetId="0">[2]Project1!#REF!</definedName>
    <definedName name="IfYesHow" localSheetId="5">Project1!#REF!</definedName>
    <definedName name="IfYesHow" localSheetId="6">Project2!#REF!</definedName>
    <definedName name="IfYesHow" localSheetId="7">Project3!#REF!</definedName>
    <definedName name="IfYesHow" localSheetId="8">Project4!#REF!</definedName>
    <definedName name="IfYesHow" localSheetId="9">Project5!#REF!</definedName>
    <definedName name="IfYesHow" localSheetId="10">Project6!#REF!</definedName>
    <definedName name="IfYesHow">#REF!</definedName>
    <definedName name="KentSport" localSheetId="2">#REF!</definedName>
    <definedName name="KentSport" localSheetId="3">#REF!</definedName>
    <definedName name="KentSport" localSheetId="1">#REF!</definedName>
    <definedName name="KentSport" localSheetId="4">'Example Project'!$AC$28:$AC$41</definedName>
    <definedName name="KentSport" localSheetId="0">#REF!</definedName>
    <definedName name="KentSport" localSheetId="5">Project1!$AC$28:$AC$41</definedName>
    <definedName name="KentSport" localSheetId="6">Project2!$AC$28:$AC$41</definedName>
    <definedName name="KentSport" localSheetId="7">Project3!$AC$28:$AC$41</definedName>
    <definedName name="KentSport" localSheetId="8">Project4!$AC$28:$AC$41</definedName>
    <definedName name="KentSport" localSheetId="9">Project5!$AC$28:$AC$41</definedName>
    <definedName name="KentSport" localSheetId="10">Project6!$AC$28:$AC$41</definedName>
    <definedName name="KentSport">#REF!</definedName>
    <definedName name="LancashireSportsPartnership" localSheetId="2">#REF!</definedName>
    <definedName name="LancashireSportsPartnership" localSheetId="3">#REF!</definedName>
    <definedName name="LancashireSportsPartnership" localSheetId="1">#REF!</definedName>
    <definedName name="LancashireSportsPartnership" localSheetId="4">'Example Project'!$AB$25:$AB$39</definedName>
    <definedName name="LancashireSportsPartnership" localSheetId="0">#REF!</definedName>
    <definedName name="LancashireSportsPartnership" localSheetId="5">Project1!$AB$25:$AB$39</definedName>
    <definedName name="LancashireSportsPartnership" localSheetId="6">Project2!$AB$25:$AB$39</definedName>
    <definedName name="LancashireSportsPartnership" localSheetId="7">Project3!$AB$25:$AB$39</definedName>
    <definedName name="LancashireSportsPartnership" localSheetId="8">Project4!$AB$25:$AB$39</definedName>
    <definedName name="LancashireSportsPartnership" localSheetId="9">Project5!$AB$25:$AB$39</definedName>
    <definedName name="LancashireSportsPartnership" localSheetId="10">Project6!$AB$25:$AB$39</definedName>
    <definedName name="LancashireSportsPartnership">#REF!</definedName>
    <definedName name="Leap" localSheetId="4">'Example Project'!$AC$22:$AC$27</definedName>
    <definedName name="Leap" localSheetId="5">Project1!$AC$22:$AC$27</definedName>
    <definedName name="Leap" localSheetId="6">Project2!$AC$22:$AC$27</definedName>
    <definedName name="Leap" localSheetId="7">Project3!$AC$22:$AC$27</definedName>
    <definedName name="Leap" localSheetId="8">Project4!$AC$22:$AC$27</definedName>
    <definedName name="Leap" localSheetId="9">Project5!$AC$22:$AC$27</definedName>
    <definedName name="Leap" localSheetId="10">Project6!$AC$22:$AC$27</definedName>
    <definedName name="LeicestershireandRutlandSportsPartnership" localSheetId="2">#REF!</definedName>
    <definedName name="LeicestershireandRutlandSportsPartnership" localSheetId="3">#REF!</definedName>
    <definedName name="LeicestershireandRutlandSportsPartnership" localSheetId="1">#REF!</definedName>
    <definedName name="LeicestershireandRutlandSportsPartnership" localSheetId="4">'Example Project'!$Y$13:$Y$22</definedName>
    <definedName name="LeicestershireandRutlandSportsPartnership" localSheetId="0">#REF!</definedName>
    <definedName name="LeicestershireandRutlandSportsPartnership" localSheetId="5">Project1!$Y$13:$Y$22</definedName>
    <definedName name="LeicestershireandRutlandSportsPartnership" localSheetId="6">Project2!$Y$13:$Y$22</definedName>
    <definedName name="LeicestershireandRutlandSportsPartnership" localSheetId="7">Project3!$Y$13:$Y$22</definedName>
    <definedName name="LeicestershireandRutlandSportsPartnership" localSheetId="8">Project4!$Y$13:$Y$22</definedName>
    <definedName name="LeicestershireandRutlandSportsPartnership" localSheetId="9">Project5!$Y$13:$Y$22</definedName>
    <definedName name="LeicestershireandRutlandSportsPartnership" localSheetId="10">Project6!$Y$13:$Y$22</definedName>
    <definedName name="LeicestershireandRutlandSportsPartnership">#REF!</definedName>
    <definedName name="LincolnshireSportsPartnership" localSheetId="2">#REF!</definedName>
    <definedName name="LincolnshireSportsPartnership" localSheetId="3">#REF!</definedName>
    <definedName name="LincolnshireSportsPartnership" localSheetId="1">#REF!</definedName>
    <definedName name="LincolnshireSportsPartnership" localSheetId="4">'Example Project'!$Y$23:$Y$30</definedName>
    <definedName name="LincolnshireSportsPartnership" localSheetId="0">#REF!</definedName>
    <definedName name="LincolnshireSportsPartnership" localSheetId="5">Project1!$Y$23:$Y$30</definedName>
    <definedName name="LincolnshireSportsPartnership" localSheetId="6">Project2!$Y$23:$Y$30</definedName>
    <definedName name="LincolnshireSportsPartnership" localSheetId="7">Project3!$Y$23:$Y$30</definedName>
    <definedName name="LincolnshireSportsPartnership" localSheetId="8">Project4!$Y$23:$Y$30</definedName>
    <definedName name="LincolnshireSportsPartnership" localSheetId="9">Project5!$Y$23:$Y$30</definedName>
    <definedName name="LincolnshireSportsPartnership" localSheetId="10">Project6!$Y$23:$Y$30</definedName>
    <definedName name="LincolnshireSportsPartnership">#REF!</definedName>
    <definedName name="LivingSport" localSheetId="2">#REF!</definedName>
    <definedName name="LivingSport" localSheetId="3">#REF!</definedName>
    <definedName name="LivingSport" localSheetId="1">#REF!</definedName>
    <definedName name="LivingSport" localSheetId="4">'Example Project'!$X$22:$X$28</definedName>
    <definedName name="LivingSport" localSheetId="0">#REF!</definedName>
    <definedName name="LivingSport" localSheetId="5">Project1!$X$22:$X$28</definedName>
    <definedName name="LivingSport" localSheetId="6">Project2!$X$22:$X$28</definedName>
    <definedName name="LivingSport" localSheetId="7">Project3!$X$22:$X$28</definedName>
    <definedName name="LivingSport" localSheetId="8">Project4!$X$22:$X$28</definedName>
    <definedName name="LivingSport" localSheetId="9">Project5!$X$22:$X$28</definedName>
    <definedName name="LivingSport" localSheetId="10">Project6!$X$22:$X$28</definedName>
    <definedName name="LivingSport">#REF!</definedName>
    <definedName name="London" localSheetId="2">#REF!</definedName>
    <definedName name="London" localSheetId="3">#REF!</definedName>
    <definedName name="London" localSheetId="1">#REF!</definedName>
    <definedName name="London" localSheetId="4">'Example Project'!$W$14:$W$14</definedName>
    <definedName name="London" localSheetId="0">#REF!</definedName>
    <definedName name="London" localSheetId="5">Project1!$W$14:$W$14</definedName>
    <definedName name="London" localSheetId="6">Project2!$W$14:$W$14</definedName>
    <definedName name="London" localSheetId="7">Project3!$W$14:$W$14</definedName>
    <definedName name="London" localSheetId="8">Project4!$W$14:$W$14</definedName>
    <definedName name="London" localSheetId="9">Project5!$W$14:$W$14</definedName>
    <definedName name="London" localSheetId="10">Project6!$W$14:$W$14</definedName>
    <definedName name="London">#REF!</definedName>
    <definedName name="LondonSport" localSheetId="4">'Example Project'!$Z$3:$Z$36</definedName>
    <definedName name="LondonSport" localSheetId="5">Project1!$Z$3:$Z$36</definedName>
    <definedName name="LondonSport" localSheetId="6">Project2!$Z$3:$Z$36</definedName>
    <definedName name="LondonSport" localSheetId="7">Project3!$Z$3:$Z$36</definedName>
    <definedName name="LondonSport" localSheetId="8">Project4!$Z$3:$Z$36</definedName>
    <definedName name="LondonSport" localSheetId="9">Project5!$Z$3:$Z$36</definedName>
    <definedName name="LondonSport" localSheetId="10">Project6!$Z$3:$Z$36</definedName>
    <definedName name="MeasureSustainedParticipantsTargets" localSheetId="2">#REF!</definedName>
    <definedName name="MeasureSustainedParticipantsTargets" localSheetId="3">[1]Project1!#REF!</definedName>
    <definedName name="MeasureSustainedParticipantsTargets" localSheetId="1">#REF!</definedName>
    <definedName name="MeasureSustainedParticipantsTargets" localSheetId="4">'Example Project'!#REF!</definedName>
    <definedName name="MeasureSustainedParticipantsTargets" localSheetId="0">[2]Project1!#REF!</definedName>
    <definedName name="MeasureSustainedParticipantsTargets" localSheetId="5">Project1!#REF!</definedName>
    <definedName name="MeasureSustainedParticipantsTargets" localSheetId="6">Project2!#REF!</definedName>
    <definedName name="MeasureSustainedParticipantsTargets" localSheetId="7">Project3!#REF!</definedName>
    <definedName name="MeasureSustainedParticipantsTargets" localSheetId="8">Project4!#REF!</definedName>
    <definedName name="MeasureSustainedParticipantsTargets" localSheetId="9">Project5!#REF!</definedName>
    <definedName name="MeasureSustainedParticipantsTargets" localSheetId="10">Project6!#REF!</definedName>
    <definedName name="MeasureSustainedParticipantsTargets">#REF!</definedName>
    <definedName name="MerseysideSportsPartnership" localSheetId="2">#REF!</definedName>
    <definedName name="MerseysideSportsPartnership" localSheetId="3">#REF!</definedName>
    <definedName name="MerseysideSportsPartnership" localSheetId="1">#REF!</definedName>
    <definedName name="MerseysideSportsPartnership" localSheetId="4">'Example Project'!$AB$40:$AB$46</definedName>
    <definedName name="MerseysideSportsPartnership" localSheetId="0">#REF!</definedName>
    <definedName name="MerseysideSportsPartnership" localSheetId="5">Project1!$AB$40:$AB$46</definedName>
    <definedName name="MerseysideSportsPartnership" localSheetId="6">Project2!$AB$40:$AB$46</definedName>
    <definedName name="MerseysideSportsPartnership" localSheetId="7">Project3!$AB$40:$AB$46</definedName>
    <definedName name="MerseysideSportsPartnership" localSheetId="8">Project4!$AB$40:$AB$46</definedName>
    <definedName name="MerseysideSportsPartnership" localSheetId="9">Project5!$AB$40:$AB$46</definedName>
    <definedName name="MerseysideSportsPartnership" localSheetId="10">Project6!$AB$40:$AB$46</definedName>
    <definedName name="MerseysideSportsPartnership">#REF!</definedName>
    <definedName name="NGBInvolvement" localSheetId="3">#REF!</definedName>
    <definedName name="NGBInvolvement" localSheetId="1">#REF!</definedName>
    <definedName name="NGBInvolvement" localSheetId="4">'Example Project'!$AO$3:$AO$7</definedName>
    <definedName name="NGBInvolvement" localSheetId="0">#REF!</definedName>
    <definedName name="NGBInvolvement" localSheetId="6">Project2!$AO$3:$AO$7</definedName>
    <definedName name="NGBInvolvement" localSheetId="8">Project4!$AO$3:$AO$7</definedName>
    <definedName name="NGBInvolvement" localSheetId="10">Project6!$AO$3:$AO$7</definedName>
    <definedName name="NGBInvolvement">Project1!$AO$3:$AO$7</definedName>
    <definedName name="NoofBlocks" localSheetId="2">#REF!</definedName>
    <definedName name="NoofBlocks" localSheetId="3">#REF!</definedName>
    <definedName name="NoofBlocks" localSheetId="1">#REF!</definedName>
    <definedName name="NoofBlocks" localSheetId="4">'Example Project'!$AI$3:$AI$32</definedName>
    <definedName name="NoofBlocks" localSheetId="0">#REF!</definedName>
    <definedName name="NoofBlocks" localSheetId="5">Project1!$AI$3:$AI$32</definedName>
    <definedName name="NoofBlocks" localSheetId="6">Project2!$AI$3:$AI$32</definedName>
    <definedName name="NoofBlocks" localSheetId="7">Project3!$AI$3:$AI$32</definedName>
    <definedName name="NoofBlocks" localSheetId="8">Project4!$AI$3:$AI$32</definedName>
    <definedName name="NoofBlocks" localSheetId="9">Project5!$AI$3:$AI$32</definedName>
    <definedName name="NoofBlocks" localSheetId="10">Project6!$AI$3:$AI$32</definedName>
    <definedName name="NoofBlocks">#REF!</definedName>
    <definedName name="NoofSessions" localSheetId="2">#REF!</definedName>
    <definedName name="NoofSessions" localSheetId="3">#REF!</definedName>
    <definedName name="NoofSessions" localSheetId="1">#REF!</definedName>
    <definedName name="NoofSessions" localSheetId="4">'Example Project'!$AH$3:$AH$5</definedName>
    <definedName name="NoofSessions" localSheetId="0">#REF!</definedName>
    <definedName name="NoofSessions" localSheetId="5">Project1!$AH$3:$AH$5</definedName>
    <definedName name="NoofSessions" localSheetId="6">Project2!$AH$3:$AH$5</definedName>
    <definedName name="NoofSessions" localSheetId="7">Project3!$AH$3:$AH$5</definedName>
    <definedName name="NoofSessions" localSheetId="8">Project4!$AH$3:$AH$5</definedName>
    <definedName name="NoofSessions" localSheetId="9">Project5!$AH$3:$AH$5</definedName>
    <definedName name="NoofSessions" localSheetId="10">Project6!$AH$3:$AH$5</definedName>
    <definedName name="NoofSessions">#REF!</definedName>
    <definedName name="NorthamptonshireSport" localSheetId="2">#REF!</definedName>
    <definedName name="NorthamptonshireSport" localSheetId="3">#REF!</definedName>
    <definedName name="NorthamptonshireSport" localSheetId="1">#REF!</definedName>
    <definedName name="NorthamptonshireSport" localSheetId="4">'Example Project'!$Y$31:$Y$38</definedName>
    <definedName name="NorthamptonshireSport" localSheetId="0">#REF!</definedName>
    <definedName name="NorthamptonshireSport" localSheetId="5">Project1!$Y$31:$Y$38</definedName>
    <definedName name="NorthamptonshireSport" localSheetId="6">Project2!$Y$31:$Y$38</definedName>
    <definedName name="NorthamptonshireSport" localSheetId="7">Project3!$Y$31:$Y$38</definedName>
    <definedName name="NorthamptonshireSport" localSheetId="8">Project4!$Y$31:$Y$38</definedName>
    <definedName name="NorthamptonshireSport" localSheetId="9">Project5!$Y$31:$Y$38</definedName>
    <definedName name="NorthamptonshireSport" localSheetId="10">Project6!$Y$31:$Y$38</definedName>
    <definedName name="NorthamptonshireSport">#REF!</definedName>
    <definedName name="NorthEast" localSheetId="2">#REF!</definedName>
    <definedName name="NorthEast" localSheetId="3">#REF!</definedName>
    <definedName name="NorthEast" localSheetId="1">#REF!</definedName>
    <definedName name="NorthEast" localSheetId="4">'Example Project'!$W$15:$W$18</definedName>
    <definedName name="NorthEast" localSheetId="0">#REF!</definedName>
    <definedName name="NorthEast" localSheetId="5">Project1!$W$15:$W$18</definedName>
    <definedName name="NorthEast" localSheetId="6">Project2!$W$15:$W$18</definedName>
    <definedName name="NorthEast" localSheetId="7">Project3!$W$15:$W$18</definedName>
    <definedName name="NorthEast" localSheetId="8">Project4!$W$15:$W$18</definedName>
    <definedName name="NorthEast" localSheetId="9">Project5!$W$15:$W$18</definedName>
    <definedName name="NorthEast" localSheetId="10">Project6!$W$15:$W$18</definedName>
    <definedName name="NorthEast">#REF!</definedName>
    <definedName name="NorthumberlandSport" localSheetId="2">#REF!</definedName>
    <definedName name="NorthumberlandSport" localSheetId="3">#REF!</definedName>
    <definedName name="NorthumberlandSport" localSheetId="1">#REF!</definedName>
    <definedName name="NorthumberlandSport" localSheetId="4">'Example Project'!$AA$4</definedName>
    <definedName name="NorthumberlandSport" localSheetId="0">#REF!</definedName>
    <definedName name="NorthumberlandSport" localSheetId="5">Project1!$AA$4</definedName>
    <definedName name="NorthumberlandSport" localSheetId="6">Project2!$AA$4</definedName>
    <definedName name="NorthumberlandSport" localSheetId="7">Project3!$AA$4</definedName>
    <definedName name="NorthumberlandSport" localSheetId="8">Project4!$AA$4</definedName>
    <definedName name="NorthumberlandSport" localSheetId="9">Project5!$AA$4</definedName>
    <definedName name="NorthumberlandSport" localSheetId="10">Project6!$AA$4</definedName>
    <definedName name="NorthumberlandSport">#REF!</definedName>
    <definedName name="NorthWest" localSheetId="2">#REF!</definedName>
    <definedName name="NorthWest" localSheetId="3">#REF!</definedName>
    <definedName name="NorthWest" localSheetId="1">#REF!</definedName>
    <definedName name="NorthWest" localSheetId="4">'Example Project'!$W$19:$W$23</definedName>
    <definedName name="NorthWest" localSheetId="0">#REF!</definedName>
    <definedName name="NorthWest" localSheetId="5">Project1!$W$19:$W$23</definedName>
    <definedName name="NorthWest" localSheetId="6">Project2!$W$19:$W$23</definedName>
    <definedName name="NorthWest" localSheetId="7">Project3!$W$19:$W$23</definedName>
    <definedName name="NorthWest" localSheetId="8">Project4!$W$19:$W$23</definedName>
    <definedName name="NorthWest" localSheetId="9">Project5!$W$19:$W$23</definedName>
    <definedName name="NorthWest" localSheetId="10">Project6!$W$19:$W$23</definedName>
    <definedName name="NorthWest">#REF!</definedName>
    <definedName name="NorthYorkshireSport" localSheetId="2">#REF!</definedName>
    <definedName name="NorthYorkshireSport" localSheetId="3">#REF!</definedName>
    <definedName name="NorthYorkshireSport" localSheetId="1">#REF!</definedName>
    <definedName name="NorthYorkshireSport" localSheetId="4">'Example Project'!$AF$8:$AF$16</definedName>
    <definedName name="NorthYorkshireSport" localSheetId="0">#REF!</definedName>
    <definedName name="NorthYorkshireSport" localSheetId="5">Project1!$AF$8:$AF$16</definedName>
    <definedName name="NorthYorkshireSport" localSheetId="6">Project2!$AF$8:$AF$16</definedName>
    <definedName name="NorthYorkshireSport" localSheetId="7">Project3!$AF$8:$AF$16</definedName>
    <definedName name="NorthYorkshireSport" localSheetId="8">Project4!$AF$8:$AF$16</definedName>
    <definedName name="NorthYorkshireSport" localSheetId="9">Project5!$AF$8:$AF$16</definedName>
    <definedName name="NorthYorkshireSport" localSheetId="10">Project6!$AF$8:$AF$16</definedName>
    <definedName name="NorthYorkshireSport">#REF!</definedName>
    <definedName name="OxfordshireSportsPartnership" localSheetId="2">#REF!</definedName>
    <definedName name="OxfordshireSportsPartnership" localSheetId="3">#REF!</definedName>
    <definedName name="OxfordshireSportsPartnership" localSheetId="1">#REF!</definedName>
    <definedName name="OxfordshireSportsPartnership" localSheetId="4">'Example Project'!$AC$42:$AC$47</definedName>
    <definedName name="OxfordshireSportsPartnership" localSheetId="0">#REF!</definedName>
    <definedName name="OxfordshireSportsPartnership" localSheetId="5">Project1!$AC$42:$AC$47</definedName>
    <definedName name="OxfordshireSportsPartnership" localSheetId="6">Project2!$AC$42:$AC$47</definedName>
    <definedName name="OxfordshireSportsPartnership" localSheetId="7">Project3!$AC$42:$AC$47</definedName>
    <definedName name="OxfordshireSportsPartnership" localSheetId="8">Project4!$AC$42:$AC$47</definedName>
    <definedName name="OxfordshireSportsPartnership" localSheetId="9">Project5!$AC$42:$AC$47</definedName>
    <definedName name="OxfordshireSportsPartnership" localSheetId="10">Project6!$AC$42:$AC$47</definedName>
    <definedName name="OxfordshireSportsPartnership">#REF!</definedName>
    <definedName name="_xlnm.Print_Area" localSheetId="4">'Example Project'!$A$95:$R$172</definedName>
    <definedName name="_xlnm.Print_Area" localSheetId="0">Guidance!$A$1:$E$127</definedName>
    <definedName name="_xlnm.Print_Area" localSheetId="5">Project1!$A$95:$R$140</definedName>
    <definedName name="_xlnm.Print_Area" localSheetId="6">Project2!$A$95:$R$173</definedName>
    <definedName name="_xlnm.Print_Area" localSheetId="7">Project3!$A$95:$R$173</definedName>
    <definedName name="_xlnm.Print_Area" localSheetId="8">Project4!$A$95:$R$173</definedName>
    <definedName name="_xlnm.Print_Area" localSheetId="9">Project5!$A$95:$R$173</definedName>
    <definedName name="_xlnm.Print_Area" localSheetId="10">Project6!$A$95:$R$173</definedName>
    <definedName name="ProActiveCentralLondon" localSheetId="2">#REF!</definedName>
    <definedName name="ProActiveCentralLondon" localSheetId="3">#REF!</definedName>
    <definedName name="ProActiveCentralLondon" localSheetId="1">#REF!</definedName>
    <definedName name="ProActiveCentralLondon" localSheetId="4">#REF!</definedName>
    <definedName name="ProActiveCentralLondon" localSheetId="0">#REF!</definedName>
    <definedName name="ProActiveCentralLondon" localSheetId="6">#REF!</definedName>
    <definedName name="ProActiveCentralLondon" localSheetId="8">#REF!</definedName>
    <definedName name="ProActiveCentralLondon" localSheetId="10">#REF!</definedName>
    <definedName name="ProActiveCentralLondon">#REF!</definedName>
    <definedName name="ProActiveEastLondon" localSheetId="2">#REF!</definedName>
    <definedName name="ProActiveEastLondon" localSheetId="3">#REF!</definedName>
    <definedName name="ProActiveEastLondon" localSheetId="1">#REF!</definedName>
    <definedName name="ProActiveEastLondon" localSheetId="4">'Example Project'!$Z$10:$Z$19</definedName>
    <definedName name="ProActiveEastLondon" localSheetId="0">#REF!</definedName>
    <definedName name="ProActiveEastLondon" localSheetId="5">Project1!$Z$10:$Z$19</definedName>
    <definedName name="ProActiveEastLondon" localSheetId="6">Project2!$Z$10:$Z$19</definedName>
    <definedName name="ProActiveEastLondon" localSheetId="7">Project3!$Z$10:$Z$19</definedName>
    <definedName name="ProActiveEastLondon" localSheetId="8">Project4!$Z$10:$Z$19</definedName>
    <definedName name="ProActiveEastLondon" localSheetId="9">Project5!$Z$10:$Z$19</definedName>
    <definedName name="ProActiveEastLondon" localSheetId="10">Project6!$Z$10:$Z$19</definedName>
    <definedName name="ProActiveEastLondon">#REF!</definedName>
    <definedName name="ProActiveNorthLondon" localSheetId="2">#REF!</definedName>
    <definedName name="ProActiveNorthLondon" localSheetId="3">#REF!</definedName>
    <definedName name="ProActiveNorthLondon" localSheetId="1">#REF!</definedName>
    <definedName name="ProActiveNorthLondon" localSheetId="4">#REF!</definedName>
    <definedName name="ProActiveNorthLondon" localSheetId="0">#REF!</definedName>
    <definedName name="ProActiveNorthLondon" localSheetId="6">#REF!</definedName>
    <definedName name="ProActiveNorthLondon" localSheetId="8">#REF!</definedName>
    <definedName name="ProActiveNorthLondon" localSheetId="10">#REF!</definedName>
    <definedName name="ProActiveNorthLondon">#REF!</definedName>
    <definedName name="ProActiveSouthLondon" localSheetId="2">#REF!</definedName>
    <definedName name="ProActiveSouthLondon" localSheetId="3">#REF!</definedName>
    <definedName name="ProActiveSouthLondon" localSheetId="1">#REF!</definedName>
    <definedName name="ProActiveSouthLondon" localSheetId="4">#REF!</definedName>
    <definedName name="ProActiveSouthLondon" localSheetId="0">#REF!</definedName>
    <definedName name="ProActiveSouthLondon" localSheetId="6">#REF!</definedName>
    <definedName name="ProActiveSouthLondon" localSheetId="8">#REF!</definedName>
    <definedName name="ProActiveSouthLondon" localSheetId="10">#REF!</definedName>
    <definedName name="ProActiveSouthLondon">#REF!</definedName>
    <definedName name="ProActiveWestLondon" localSheetId="2">#REF!</definedName>
    <definedName name="ProActiveWestLondon" localSheetId="3">#REF!</definedName>
    <definedName name="ProActiveWestLondon" localSheetId="1">#REF!</definedName>
    <definedName name="ProActiveWestLondon" localSheetId="4">#REF!</definedName>
    <definedName name="ProActiveWestLondon" localSheetId="0">#REF!</definedName>
    <definedName name="ProActiveWestLondon" localSheetId="6">#REF!</definedName>
    <definedName name="ProActiveWestLondon" localSheetId="8">#REF!</definedName>
    <definedName name="ProActiveWestLondon" localSheetId="10">#REF!</definedName>
    <definedName name="ProActiveWestLondon">#REF!</definedName>
    <definedName name="Region" localSheetId="2">#REF!</definedName>
    <definedName name="Region" localSheetId="3">[1]Project1!$V$3:$V$11</definedName>
    <definedName name="Region" localSheetId="1">#REF!</definedName>
    <definedName name="Region" localSheetId="4">'Example Project'!$V$3:$V$11</definedName>
    <definedName name="Region" localSheetId="0">[2]Project1!$V$3:$V$11</definedName>
    <definedName name="Region" localSheetId="5">Project1!$V$3:$V$11</definedName>
    <definedName name="Region" localSheetId="6">Project2!$V$3:$V$11</definedName>
    <definedName name="Region" localSheetId="7">Project3!$V$3:$V$11</definedName>
    <definedName name="Region" localSheetId="8">Project4!$V$3:$V$11</definedName>
    <definedName name="Region" localSheetId="9">Project5!$V$3:$V$11</definedName>
    <definedName name="Region" localSheetId="10">Project6!$V$3:$V$11</definedName>
    <definedName name="Region">#REF!</definedName>
    <definedName name="SettingType" localSheetId="2">#REF!</definedName>
    <definedName name="SettingType" localSheetId="3">[1]Project1!$AJ$3:$AJ$15</definedName>
    <definedName name="SettingType" localSheetId="1">#REF!</definedName>
    <definedName name="SettingType" localSheetId="4">'Example Project'!$AJ$3:$AJ$15</definedName>
    <definedName name="SettingType" localSheetId="0">[2]Project1!$AJ$3:$AJ$15</definedName>
    <definedName name="SettingType" localSheetId="5">Project1!$AJ$3:$AJ$15</definedName>
    <definedName name="SettingType" localSheetId="6">Project2!$AJ$3:$AJ$15</definedName>
    <definedName name="SettingType" localSheetId="7">Project3!$AJ$3:$AJ$15</definedName>
    <definedName name="SettingType" localSheetId="8">Project4!$AJ$3:$AJ$15</definedName>
    <definedName name="SettingType" localSheetId="9">Project5!$AJ$3:$AJ$15</definedName>
    <definedName name="SettingType" localSheetId="10">Project6!$AJ$3:$AJ$15</definedName>
    <definedName name="SettingType">#REF!</definedName>
    <definedName name="SomersetActivityandSportsPartnership" localSheetId="2">#REF!</definedName>
    <definedName name="SomersetActivityandSportsPartnership" localSheetId="3">#REF!</definedName>
    <definedName name="SomersetActivityandSportsPartnership" localSheetId="1">#REF!</definedName>
    <definedName name="SomersetActivityandSportsPartnership" localSheetId="4">'Example Project'!$AD$31:$AD$36</definedName>
    <definedName name="SomersetActivityandSportsPartnership" localSheetId="0">#REF!</definedName>
    <definedName name="SomersetActivityandSportsPartnership" localSheetId="5">Project1!$AD$31:$AD$36</definedName>
    <definedName name="SomersetActivityandSportsPartnership" localSheetId="6">Project2!$AD$31:$AD$36</definedName>
    <definedName name="SomersetActivityandSportsPartnership" localSheetId="7">Project3!$AD$31:$AD$36</definedName>
    <definedName name="SomersetActivityandSportsPartnership" localSheetId="8">Project4!$AD$31:$AD$36</definedName>
    <definedName name="SomersetActivityandSportsPartnership" localSheetId="9">Project5!$AD$31:$AD$36</definedName>
    <definedName name="SomersetActivityandSportsPartnership" localSheetId="10">Project6!$AD$31:$AD$36</definedName>
    <definedName name="SomersetActivityandSportsPartnership">#REF!</definedName>
    <definedName name="SouthandWestYorkshireSport">Project6!$AF$29:$AF$38</definedName>
    <definedName name="SouthEast" localSheetId="2">#REF!</definedName>
    <definedName name="SouthEast" localSheetId="3">#REF!</definedName>
    <definedName name="SouthEast" localSheetId="1">#REF!</definedName>
    <definedName name="SouthEast" localSheetId="4">'Example Project'!$W$24:$W$30</definedName>
    <definedName name="SouthEast" localSheetId="0">#REF!</definedName>
    <definedName name="SouthEast" localSheetId="5">Project1!$W$24:$W$30</definedName>
    <definedName name="SouthEast" localSheetId="6">Project2!$W$24:$W$30</definedName>
    <definedName name="SouthEast" localSheetId="7">Project3!$W$24:$W$30</definedName>
    <definedName name="SouthEast" localSheetId="8">Project4!$W$24:$W$30</definedName>
    <definedName name="SouthEast" localSheetId="9">Project5!$W$24:$W$30</definedName>
    <definedName name="SouthEast" localSheetId="10">Project6!$W$24:$W$30</definedName>
    <definedName name="SouthEast">#REF!</definedName>
    <definedName name="SouthWest" localSheetId="2">#REF!</definedName>
    <definedName name="SouthWest" localSheetId="3">#REF!</definedName>
    <definedName name="SouthWest" localSheetId="1">#REF!</definedName>
    <definedName name="SouthWest" localSheetId="4">'Example Project'!$W$31:$W$37</definedName>
    <definedName name="SouthWest" localSheetId="0">#REF!</definedName>
    <definedName name="SouthWest" localSheetId="5">Project1!$W$31:$W$37</definedName>
    <definedName name="SouthWest" localSheetId="6">Project2!$W$31:$W$37</definedName>
    <definedName name="SouthWest" localSheetId="7">Project3!$W$31:$W$37</definedName>
    <definedName name="SouthWest" localSheetId="8">Project4!$W$31:$W$37</definedName>
    <definedName name="SouthWest" localSheetId="9">Project5!$W$31:$W$37</definedName>
    <definedName name="SouthWest" localSheetId="10">Project6!$W$31:$W$37</definedName>
    <definedName name="SouthWest">#REF!</definedName>
    <definedName name="SouthYorkshireSport" localSheetId="2">#REF!</definedName>
    <definedName name="SouthYorkshireSport" localSheetId="3">#REF!</definedName>
    <definedName name="SouthYorkshireSport" localSheetId="1">#REF!</definedName>
    <definedName name="SouthYorkshireSport" localSheetId="4">'Example Project'!$AF$17:$AF$21</definedName>
    <definedName name="SouthYorkshireSport" localSheetId="0">#REF!</definedName>
    <definedName name="SouthYorkshireSport" localSheetId="5">Project1!$AF$17:$AF$21</definedName>
    <definedName name="SouthYorkshireSport" localSheetId="6">Project2!$AF$17:$AF$21</definedName>
    <definedName name="SouthYorkshireSport" localSheetId="7">Project3!$AF$17:$AF$21</definedName>
    <definedName name="SouthYorkshireSport" localSheetId="8">Project4!$AF$17:$AF$21</definedName>
    <definedName name="SouthYorkshireSport" localSheetId="9">Project5!$AF$17:$AF$21</definedName>
    <definedName name="SouthYorkshireSport" localSheetId="10">Project6!$AF$17:$AF$21</definedName>
    <definedName name="SouthYorkshireSport">#REF!</definedName>
    <definedName name="Sport" localSheetId="2">#REF!</definedName>
    <definedName name="Sport" localSheetId="3">[1]Project1!$AK$3:$AK$91</definedName>
    <definedName name="Sport" localSheetId="1">#REF!</definedName>
    <definedName name="Sport" localSheetId="4">'Example Project'!$AK$4:$AK$95</definedName>
    <definedName name="Sport" localSheetId="0">[2]Project1!$AK$3:$AK$91</definedName>
    <definedName name="Sport" localSheetId="5">Project1!$AK$4:$AK$94</definedName>
    <definedName name="Sport" localSheetId="6">Project2!$AK$4:$AK$94</definedName>
    <definedName name="Sport" localSheetId="7">Project3!$AK$4:$AK$94</definedName>
    <definedName name="Sport" localSheetId="8">Project4!$AK$4:$AK$94</definedName>
    <definedName name="Sport" localSheetId="9">Project5!$AK$4:$AK$94</definedName>
    <definedName name="Sport" localSheetId="10">Project6!$AK$4:$AK$94</definedName>
    <definedName name="Sport">#REF!</definedName>
    <definedName name="SportAcrossStaffordshireandStokeonTrent" localSheetId="2">#REF!</definedName>
    <definedName name="SportAcrossStaffordshireandStokeonTrent" localSheetId="3">#REF!</definedName>
    <definedName name="SportAcrossStaffordshireandStokeonTrent" localSheetId="1">#REF!</definedName>
    <definedName name="SportAcrossStaffordshireandStokeonTrent" localSheetId="4">'Example Project'!$AE$20:$AE$29</definedName>
    <definedName name="SportAcrossStaffordshireandStokeonTrent" localSheetId="0">#REF!</definedName>
    <definedName name="SportAcrossStaffordshireandStokeonTrent" localSheetId="5">Project1!$AE$20:$AE$29</definedName>
    <definedName name="SportAcrossStaffordshireandStokeonTrent" localSheetId="6">Project2!$AE$20:$AE$29</definedName>
    <definedName name="SportAcrossStaffordshireandStokeonTrent" localSheetId="7">Project3!$AE$20:$AE$29</definedName>
    <definedName name="SportAcrossStaffordshireandStokeonTrent" localSheetId="8">Project4!$AE$20:$AE$29</definedName>
    <definedName name="SportAcrossStaffordshireandStokeonTrent" localSheetId="9">Project5!$AE$20:$AE$29</definedName>
    <definedName name="SportAcrossStaffordshireandStokeonTrent" localSheetId="10">Project6!$AE$20:$AE$29</definedName>
    <definedName name="SportAcrossStaffordshireandStokeonTrent">#REF!</definedName>
    <definedName name="SportBirmingham" localSheetId="4">'Example Project'!$AE$3</definedName>
    <definedName name="SportBirmingham" localSheetId="5">Project1!$AE$3</definedName>
    <definedName name="SportBirmingham" localSheetId="6">Project2!$AE$3</definedName>
    <definedName name="SportBirmingham" localSheetId="7">Project3!$AE$3</definedName>
    <definedName name="SportBirmingham" localSheetId="8">Project4!$AE$3</definedName>
    <definedName name="SportBirmingham" localSheetId="9">Project5!$AE$3</definedName>
    <definedName name="SportBirmingham" localSheetId="10">Project6!$AE$3</definedName>
    <definedName name="SportEssex" localSheetId="2">#REF!</definedName>
    <definedName name="SportEssex" localSheetId="3">#REF!</definedName>
    <definedName name="SportEssex" localSheetId="1">#REF!</definedName>
    <definedName name="SportEssex" localSheetId="4">#REF!</definedName>
    <definedName name="SportEssex" localSheetId="0">#REF!</definedName>
    <definedName name="SportEssex" localSheetId="6">#REF!</definedName>
    <definedName name="SportEssex" localSheetId="8">#REF!</definedName>
    <definedName name="SportEssex" localSheetId="10">#REF!</definedName>
    <definedName name="SportEssex">#REF!</definedName>
    <definedName name="SportHampshireandIOW" localSheetId="2">#REF!</definedName>
    <definedName name="SportHampshireandIOW" localSheetId="3">#REF!</definedName>
    <definedName name="SportHampshireandIOW" localSheetId="1">#REF!</definedName>
    <definedName name="SportHampshireandIOW" localSheetId="4">'Example Project'!$AC$48:$AC$62</definedName>
    <definedName name="SportHampshireandIOW" localSheetId="0">#REF!</definedName>
    <definedName name="SportHampshireandIOW" localSheetId="5">Project1!$AC$48:$AC$62</definedName>
    <definedName name="SportHampshireandIOW" localSheetId="6">Project2!$AC$48:$AC$62</definedName>
    <definedName name="SportHampshireandIOW" localSheetId="7">Project3!$AC$48:$AC$62</definedName>
    <definedName name="SportHampshireandIOW" localSheetId="8">Project4!$AC$48:$AC$62</definedName>
    <definedName name="SportHampshireandIOW" localSheetId="9">Project5!$AC$48:$AC$62</definedName>
    <definedName name="SportHampshireandIOW" localSheetId="10">Project6!$AC$48:$AC$62</definedName>
    <definedName name="SportHampshireandIOW">#REF!</definedName>
    <definedName name="SportNottinghamshire" localSheetId="2">#REF!</definedName>
    <definedName name="SportNottinghamshire" localSheetId="3">#REF!</definedName>
    <definedName name="SportNottinghamshire" localSheetId="1">#REF!</definedName>
    <definedName name="SportNottinghamshire" localSheetId="4">'Example Project'!$Y$39:$Y$47</definedName>
    <definedName name="SportNottinghamshire" localSheetId="0">#REF!</definedName>
    <definedName name="SportNottinghamshire" localSheetId="5">Project1!$Y$39:$Y$47</definedName>
    <definedName name="SportNottinghamshire" localSheetId="6">Project2!$Y$39:$Y$47</definedName>
    <definedName name="SportNottinghamshire" localSheetId="7">Project3!$Y$39:$Y$47</definedName>
    <definedName name="SportNottinghamshire" localSheetId="8">Project4!$Y$39:$Y$47</definedName>
    <definedName name="SportNottinghamshire" localSheetId="9">Project5!$Y$39:$Y$47</definedName>
    <definedName name="SportNottinghamshire" localSheetId="10">Project6!$Y$39:$Y$47</definedName>
    <definedName name="SportNottinghamshire">#REF!</definedName>
    <definedName name="Sports" localSheetId="3">#REF!</definedName>
    <definedName name="Sports" localSheetId="1">#REF!</definedName>
    <definedName name="Sports" localSheetId="4">'Example Project'!$AK$3:$AK$95</definedName>
    <definedName name="Sports" localSheetId="0">#REF!</definedName>
    <definedName name="Sports" localSheetId="6">Project2!$AK$3:$AK$94</definedName>
    <definedName name="Sports" localSheetId="8">Project4!$AK$3:$AK$94</definedName>
    <definedName name="Sports" localSheetId="10">Project6!$AK$3:$AK$94</definedName>
    <definedName name="Sports">Project1!$AK$3:$AK$94</definedName>
    <definedName name="SportsPartnershipHerefordshireandWorcestershire" localSheetId="2">#REF!</definedName>
    <definedName name="SportsPartnershipHerefordshireandWorcestershire" localSheetId="3">#REF!</definedName>
    <definedName name="SportsPartnershipHerefordshireandWorcestershire" localSheetId="1">#REF!</definedName>
    <definedName name="SportsPartnershipHerefordshireandWorcestershire" localSheetId="4">'Example Project'!$AE$30:$AE$37</definedName>
    <definedName name="SportsPartnershipHerefordshireandWorcestershire" localSheetId="0">#REF!</definedName>
    <definedName name="SportsPartnershipHerefordshireandWorcestershire" localSheetId="5">Project1!$AE$30:$AE$37</definedName>
    <definedName name="SportsPartnershipHerefordshireandWorcestershire" localSheetId="6">Project2!$AE$30:$AE$37</definedName>
    <definedName name="SportsPartnershipHerefordshireandWorcestershire" localSheetId="7">Project3!$AE$30:$AE$37</definedName>
    <definedName name="SportsPartnershipHerefordshireandWorcestershire" localSheetId="8">Project4!$AE$30:$AE$37</definedName>
    <definedName name="SportsPartnershipHerefordshireandWorcestershire" localSheetId="9">Project5!$AE$30:$AE$37</definedName>
    <definedName name="SportsPartnershipHerefordshireandWorcestershire" localSheetId="10">Project6!$AE$30:$AE$37</definedName>
    <definedName name="SportsPartnershipHerefordshireandWorcestershire">#REF!</definedName>
    <definedName name="SuffolkSport" localSheetId="2">#REF!</definedName>
    <definedName name="SuffolkSport" localSheetId="3">#REF!</definedName>
    <definedName name="SuffolkSport" localSheetId="1">#REF!</definedName>
    <definedName name="SuffolkSport" localSheetId="4">'Example Project'!$X$44:$X$51</definedName>
    <definedName name="SuffolkSport" localSheetId="0">#REF!</definedName>
    <definedName name="SuffolkSport" localSheetId="5">Project1!$X$44:$X$51</definedName>
    <definedName name="SuffolkSport" localSheetId="6">Project2!$X$44:$X$51</definedName>
    <definedName name="SuffolkSport" localSheetId="7">Project3!$X$44:$X$51</definedName>
    <definedName name="SuffolkSport" localSheetId="8">Project4!$X$44:$X$51</definedName>
    <definedName name="SuffolkSport" localSheetId="9">Project5!$X$44:$X$51</definedName>
    <definedName name="SuffolkSport" localSheetId="10">Project6!$X$44:$X$51</definedName>
    <definedName name="SuffolkSport">#REF!</definedName>
    <definedName name="SustainedParticipantsIntentionStudyProject" localSheetId="2">#REF!</definedName>
    <definedName name="SustainedParticipantsIntentionStudyProject" localSheetId="3">[1]Project1!#REF!</definedName>
    <definedName name="SustainedParticipantsIntentionStudyProject" localSheetId="1">#REF!</definedName>
    <definedName name="SustainedParticipantsIntentionStudyProject" localSheetId="4">'Example Project'!#REF!</definedName>
    <definedName name="SustainedParticipantsIntentionStudyProject" localSheetId="0">[2]Project1!#REF!</definedName>
    <definedName name="SustainedParticipantsIntentionStudyProject" localSheetId="5">Project1!#REF!</definedName>
    <definedName name="SustainedParticipantsIntentionStudyProject" localSheetId="6">Project2!#REF!</definedName>
    <definedName name="SustainedParticipantsIntentionStudyProject" localSheetId="7">Project3!#REF!</definedName>
    <definedName name="SustainedParticipantsIntentionStudyProject" localSheetId="8">Project4!#REF!</definedName>
    <definedName name="SustainedParticipantsIntentionStudyProject" localSheetId="9">Project5!#REF!</definedName>
    <definedName name="SustainedParticipantsIntentionStudyProject" localSheetId="10">Project6!#REF!</definedName>
    <definedName name="SustainedParticipantsIntentionStudyProject">#REF!</definedName>
    <definedName name="SustainedParticipantsTrackingStudyProject" localSheetId="2">#REF!</definedName>
    <definedName name="SustainedParticipantsTrackingStudyProject" localSheetId="3">[1]Project1!#REF!</definedName>
    <definedName name="SustainedParticipantsTrackingStudyProject" localSheetId="1">#REF!</definedName>
    <definedName name="SustainedParticipantsTrackingStudyProject" localSheetId="4">'Example Project'!#REF!</definedName>
    <definedName name="SustainedParticipantsTrackingStudyProject" localSheetId="0">[2]Project1!#REF!</definedName>
    <definedName name="SustainedParticipantsTrackingStudyProject" localSheetId="5">Project1!#REF!</definedName>
    <definedName name="SustainedParticipantsTrackingStudyProject" localSheetId="6">Project2!#REF!</definedName>
    <definedName name="SustainedParticipantsTrackingStudyProject" localSheetId="7">Project3!#REF!</definedName>
    <definedName name="SustainedParticipantsTrackingStudyProject" localSheetId="8">Project4!#REF!</definedName>
    <definedName name="SustainedParticipantsTrackingStudyProject" localSheetId="9">Project5!#REF!</definedName>
    <definedName name="SustainedParticipantsTrackingStudyProject" localSheetId="10">Project6!#REF!</definedName>
    <definedName name="SustainedParticipantsTrackingStudyProject">#REF!</definedName>
    <definedName name="TeamBedsandLuton" localSheetId="2">#REF!</definedName>
    <definedName name="TeamBedsandLuton" localSheetId="3">#REF!</definedName>
    <definedName name="TeamBedsandLuton" localSheetId="1">#REF!</definedName>
    <definedName name="TeamBedsandLuton" localSheetId="4">'Example Project'!$X$52:$X$55</definedName>
    <definedName name="TeamBedsandLuton" localSheetId="0">#REF!</definedName>
    <definedName name="TeamBedsandLuton" localSheetId="5">Project1!$X$52:$X$55</definedName>
    <definedName name="TeamBedsandLuton" localSheetId="6">Project2!$X$52:$X$55</definedName>
    <definedName name="TeamBedsandLuton" localSheetId="7">Project3!$X$52:$X$55</definedName>
    <definedName name="TeamBedsandLuton" localSheetId="8">Project4!$X$52:$X$55</definedName>
    <definedName name="TeamBedsandLuton" localSheetId="9">Project5!$X$52:$X$55</definedName>
    <definedName name="TeamBedsandLuton" localSheetId="10">Project6!$X$52:$X$55</definedName>
    <definedName name="TeamBedsandLuton">#REF!</definedName>
    <definedName name="TeesValleySportsPartnership" localSheetId="2">#REF!</definedName>
    <definedName name="TeesValleySportsPartnership" localSheetId="3">#REF!</definedName>
    <definedName name="TeesValleySportsPartnership" localSheetId="1">#REF!</definedName>
    <definedName name="TeesValleySportsPartnership" localSheetId="4">'Example Project'!$AA$5:$AA$10</definedName>
    <definedName name="TeesValleySportsPartnership" localSheetId="0">#REF!</definedName>
    <definedName name="TeesValleySportsPartnership" localSheetId="5">Project1!$AA$5:$AA$10</definedName>
    <definedName name="TeesValleySportsPartnership" localSheetId="6">Project2!$AA$5:$AA$10</definedName>
    <definedName name="TeesValleySportsPartnership" localSheetId="7">Project3!$AA$5:$AA$10</definedName>
    <definedName name="TeesValleySportsPartnership" localSheetId="8">Project4!$AA$5:$AA$10</definedName>
    <definedName name="TeesValleySportsPartnership" localSheetId="9">Project5!$AA$5:$AA$10</definedName>
    <definedName name="TeesValleySportsPartnership" localSheetId="10">Project6!$AA$5:$AA$10</definedName>
    <definedName name="TeesValleySportsPartnership">#REF!</definedName>
    <definedName name="TyneandWearSport" localSheetId="2">#REF!</definedName>
    <definedName name="TyneandWearSport" localSheetId="3">#REF!</definedName>
    <definedName name="TyneandWearSport" localSheetId="1">#REF!</definedName>
    <definedName name="TyneandWearSport" localSheetId="4">'Example Project'!$AA$11:$AA$16</definedName>
    <definedName name="TyneandWearSport" localSheetId="0">#REF!</definedName>
    <definedName name="TyneandWearSport" localSheetId="5">Project1!$AA$11:$AA$16</definedName>
    <definedName name="TyneandWearSport" localSheetId="6">Project2!$AA$11:$AA$16</definedName>
    <definedName name="TyneandWearSport" localSheetId="7">Project3!$AA$11:$AA$16</definedName>
    <definedName name="TyneandWearSport" localSheetId="8">Project4!$AA$11:$AA$16</definedName>
    <definedName name="TyneandWearSport" localSheetId="9">Project5!$AA$11:$AA$16</definedName>
    <definedName name="TyneandWearSport" localSheetId="10">Project6!$AA$11:$AA$16</definedName>
    <definedName name="TyneandWearSport">#REF!</definedName>
    <definedName name="Wesport" localSheetId="2">#REF!</definedName>
    <definedName name="Wesport" localSheetId="3">#REF!</definedName>
    <definedName name="Wesport" localSheetId="1">#REF!</definedName>
    <definedName name="Wesport" localSheetId="4">'Example Project'!$AD$37:$AD$41</definedName>
    <definedName name="Wesport" localSheetId="0">#REF!</definedName>
    <definedName name="Wesport" localSheetId="5">Project1!$AD$37:$AD$41</definedName>
    <definedName name="Wesport" localSheetId="6">Project2!$AD$37:$AD$41</definedName>
    <definedName name="Wesport" localSheetId="7">Project3!$AD$37:$AD$41</definedName>
    <definedName name="Wesport" localSheetId="8">Project4!$AD$37:$AD$41</definedName>
    <definedName name="Wesport" localSheetId="9">Project5!$AD$37:$AD$41</definedName>
    <definedName name="Wesport" localSheetId="10">Project6!$AD$37:$AD$41</definedName>
    <definedName name="Wesport">#REF!</definedName>
    <definedName name="WestMidlands" localSheetId="2">#REF!</definedName>
    <definedName name="WestMidlands" localSheetId="3">#REF!</definedName>
    <definedName name="WestMidlands" localSheetId="1">#REF!</definedName>
    <definedName name="WestMidlands" localSheetId="4">'Example Project'!$W$38:$W$43</definedName>
    <definedName name="WestMidlands" localSheetId="0">#REF!</definedName>
    <definedName name="WestMidlands" localSheetId="5">Project1!$W$38:$W$43</definedName>
    <definedName name="WestMidlands" localSheetId="6">Project2!$W$38:$W$43</definedName>
    <definedName name="WestMidlands" localSheetId="7">Project3!$W$38:$W$43</definedName>
    <definedName name="WestMidlands" localSheetId="8">Project4!$W$38:$W$43</definedName>
    <definedName name="WestMidlands" localSheetId="9">Project5!$W$38:$W$43</definedName>
    <definedName name="WestMidlands" localSheetId="10">Project6!$W$38:$W$43</definedName>
    <definedName name="WestMidlands">#REF!</definedName>
    <definedName name="WestYorkshireSport" localSheetId="2">#REF!</definedName>
    <definedName name="WestYorkshireSport" localSheetId="3">#REF!</definedName>
    <definedName name="WestYorkshireSport" localSheetId="1">#REF!</definedName>
    <definedName name="WestYorkshireSport" localSheetId="4">'Example Project'!$AF$22:$AF$27</definedName>
    <definedName name="WestYorkshireSport" localSheetId="0">#REF!</definedName>
    <definedName name="WestYorkshireSport" localSheetId="5">Project1!$AF$22:$AF$27</definedName>
    <definedName name="WestYorkshireSport" localSheetId="6">Project2!$AF$22:$AF$27</definedName>
    <definedName name="WestYorkshireSport" localSheetId="7">Project3!$AF$22:$AF$27</definedName>
    <definedName name="WestYorkshireSport" localSheetId="8">Project4!$AF$22:$AF$27</definedName>
    <definedName name="WestYorkshireSport" localSheetId="9">Project5!$AF$22:$AF$27</definedName>
    <definedName name="WestYorkshireSport" localSheetId="10">Project6!$AF$22:$AF$27</definedName>
    <definedName name="WestYorkshireSport">#REF!</definedName>
    <definedName name="WiltshireandSwindonActivityandSportsPartnership" localSheetId="2">#REF!</definedName>
    <definedName name="WiltshireandSwindonActivityandSportsPartnership" localSheetId="3">#REF!</definedName>
    <definedName name="WiltshireandSwindonActivityandSportsPartnership" localSheetId="1">#REF!</definedName>
    <definedName name="WiltshireandSwindonActivityandSportsPartnership" localSheetId="4">'Example Project'!$AD$42:$AD$44</definedName>
    <definedName name="WiltshireandSwindonActivityandSportsPartnership" localSheetId="0">#REF!</definedName>
    <definedName name="WiltshireandSwindonActivityandSportsPartnership" localSheetId="5">Project1!$AD$42:$AD$44</definedName>
    <definedName name="WiltshireandSwindonActivityandSportsPartnership" localSheetId="6">Project2!$AD$42:$AD$44</definedName>
    <definedName name="WiltshireandSwindonActivityandSportsPartnership" localSheetId="7">Project3!$AD$42:$AD$44</definedName>
    <definedName name="WiltshireandSwindonActivityandSportsPartnership" localSheetId="8">Project4!$AD$42:$AD$44</definedName>
    <definedName name="WiltshireandSwindonActivityandSportsPartnership" localSheetId="9">Project5!$AD$42:$AD$44</definedName>
    <definedName name="WiltshireandSwindonActivityandSportsPartnership" localSheetId="10">Project6!$AD$42:$AD$44</definedName>
    <definedName name="WiltshireandSwindonActivityandSportsPartnership">#REF!</definedName>
    <definedName name="Yorkshire" localSheetId="2">#REF!</definedName>
    <definedName name="Yorkshire" localSheetId="3">#REF!</definedName>
    <definedName name="Yorkshire" localSheetId="1">#REF!</definedName>
    <definedName name="Yorkshire" localSheetId="4">'Example Project'!$W$44:$W$46</definedName>
    <definedName name="Yorkshire" localSheetId="0">#REF!</definedName>
    <definedName name="Yorkshire" localSheetId="5">Project1!$W$44:$W$46</definedName>
    <definedName name="Yorkshire" localSheetId="6">Project2!$W$44:$W$46</definedName>
    <definedName name="Yorkshire" localSheetId="7">Project3!$W$44:$W$46</definedName>
    <definedName name="Yorkshire" localSheetId="8">Project4!$W$44:$W$46</definedName>
    <definedName name="Yorkshire" localSheetId="9">Project5!$W$44:$W$46</definedName>
    <definedName name="Yorkshire" localSheetId="10">Project6!$W$44:$W$46</definedName>
    <definedName name="Yorkshire">#REF!</definedName>
  </definedNames>
  <calcPr calcId="145621"/>
</workbook>
</file>

<file path=xl/calcChain.xml><?xml version="1.0" encoding="utf-8"?>
<calcChain xmlns="http://schemas.openxmlformats.org/spreadsheetml/2006/main">
  <c r="I147" i="85" l="1"/>
  <c r="N133" i="88" l="1"/>
  <c r="N132" i="88"/>
  <c r="N132" i="84" l="1"/>
  <c r="N133" i="84"/>
  <c r="N131" i="89" l="1"/>
  <c r="N132" i="89"/>
  <c r="D133" i="89"/>
  <c r="F133" i="89"/>
  <c r="H133" i="89"/>
  <c r="J133" i="89"/>
  <c r="L133" i="89"/>
  <c r="L141" i="89"/>
  <c r="I146" i="89"/>
  <c r="I147" i="89"/>
  <c r="Q150" i="89"/>
  <c r="Q156" i="89"/>
  <c r="W10" i="11"/>
  <c r="BB6" i="11"/>
  <c r="BD10" i="11"/>
  <c r="AY7" i="11"/>
  <c r="BC7" i="11"/>
  <c r="AK8" i="11"/>
  <c r="AX7" i="11"/>
  <c r="AK9" i="11"/>
  <c r="BE9" i="11"/>
  <c r="BB9" i="11"/>
  <c r="AK7" i="11"/>
  <c r="BE7" i="11"/>
  <c r="AX6" i="11"/>
  <c r="AK5" i="11"/>
  <c r="AB5" i="11"/>
  <c r="AX10" i="11"/>
  <c r="BJ7" i="11"/>
  <c r="Y8" i="11"/>
  <c r="BB10" i="11"/>
  <c r="AY5" i="11"/>
  <c r="BE10" i="11"/>
  <c r="BC8" i="11"/>
  <c r="AY10" i="11"/>
  <c r="AY8" i="11"/>
  <c r="Y9" i="11"/>
  <c r="AK6" i="11"/>
  <c r="AX5" i="11"/>
  <c r="AY6" i="11"/>
  <c r="BB7" i="11"/>
  <c r="BB5" i="11"/>
  <c r="AY9" i="11"/>
  <c r="BE8" i="11"/>
  <c r="BE6" i="11"/>
  <c r="AX8" i="11"/>
  <c r="AX9" i="11"/>
  <c r="BC10" i="11"/>
  <c r="BJ6" i="11"/>
  <c r="BD6" i="11"/>
  <c r="BJ10" i="11"/>
  <c r="W9" i="11"/>
  <c r="Y5" i="11"/>
  <c r="BJ9" i="11"/>
  <c r="W7" i="11"/>
  <c r="BJ8" i="11"/>
  <c r="Y10" i="11"/>
  <c r="AK10" i="11"/>
  <c r="AE5" i="11"/>
  <c r="W6" i="11"/>
  <c r="AC5" i="11"/>
  <c r="Y7" i="11"/>
  <c r="BB8" i="11"/>
  <c r="BD9" i="11"/>
  <c r="BC9" i="11"/>
  <c r="BC6" i="11"/>
  <c r="Y6" i="11"/>
  <c r="BC5" i="11"/>
  <c r="BD5" i="11"/>
  <c r="AD5" i="11"/>
  <c r="BD7" i="11"/>
  <c r="W5" i="11"/>
  <c r="BD8" i="11"/>
  <c r="W8" i="11"/>
  <c r="Q157" i="89" l="1"/>
  <c r="Q159" i="89" s="1"/>
  <c r="Q165" i="89" s="1"/>
  <c r="N133" i="89"/>
  <c r="H156" i="89"/>
  <c r="Q167" i="89" s="1"/>
  <c r="L137" i="89"/>
  <c r="Q169" i="89"/>
  <c r="Q163" i="89"/>
  <c r="Q157" i="88"/>
  <c r="Q151" i="88"/>
  <c r="I148" i="88"/>
  <c r="I147" i="88"/>
  <c r="L142" i="88"/>
  <c r="L134" i="88"/>
  <c r="J134" i="88"/>
  <c r="H134" i="88"/>
  <c r="F134" i="88"/>
  <c r="D134" i="88"/>
  <c r="Q157" i="87"/>
  <c r="Q151" i="87"/>
  <c r="I148" i="87"/>
  <c r="I147" i="87"/>
  <c r="L142" i="87"/>
  <c r="L134" i="87"/>
  <c r="J134" i="87"/>
  <c r="H134" i="87"/>
  <c r="F134" i="87"/>
  <c r="D134" i="87"/>
  <c r="N133" i="87"/>
  <c r="N132" i="87"/>
  <c r="Q157" i="86"/>
  <c r="Q151" i="86"/>
  <c r="I148" i="86"/>
  <c r="I147" i="86"/>
  <c r="L142" i="86"/>
  <c r="L134" i="86"/>
  <c r="J134" i="86"/>
  <c r="H134" i="86"/>
  <c r="F134" i="86"/>
  <c r="D134" i="86"/>
  <c r="N133" i="86"/>
  <c r="N132" i="86"/>
  <c r="Q157" i="85"/>
  <c r="Q151" i="85"/>
  <c r="I148" i="85"/>
  <c r="L142" i="85"/>
  <c r="L134" i="85"/>
  <c r="J134" i="85"/>
  <c r="H134" i="85"/>
  <c r="F134" i="85"/>
  <c r="D134" i="85"/>
  <c r="N133" i="85"/>
  <c r="N132" i="85"/>
  <c r="Q157" i="84"/>
  <c r="Q151" i="84"/>
  <c r="I148" i="84"/>
  <c r="I147" i="84"/>
  <c r="L142" i="84"/>
  <c r="L134" i="84"/>
  <c r="J134" i="84"/>
  <c r="H134" i="84"/>
  <c r="F134" i="84"/>
  <c r="D134" i="84"/>
  <c r="AD10" i="11"/>
  <c r="AL9" i="11"/>
  <c r="AL7" i="11"/>
  <c r="AD6" i="11"/>
  <c r="BA9" i="11"/>
  <c r="AG9" i="11"/>
  <c r="AE6" i="11"/>
  <c r="AD8" i="11"/>
  <c r="AH10" i="11"/>
  <c r="AL8" i="11"/>
  <c r="AZ7" i="11"/>
  <c r="AB10" i="11"/>
  <c r="AH9" i="11"/>
  <c r="AD9" i="11"/>
  <c r="AZ8" i="11"/>
  <c r="AE7" i="11"/>
  <c r="AC8" i="11"/>
  <c r="BH8" i="11"/>
  <c r="BH9" i="11"/>
  <c r="BA10" i="11"/>
  <c r="AH6" i="11"/>
  <c r="AB8" i="11"/>
  <c r="AF10" i="11"/>
  <c r="AG7" i="11"/>
  <c r="AZ6" i="11"/>
  <c r="AB6" i="11"/>
  <c r="BH6" i="11"/>
  <c r="AH7" i="11"/>
  <c r="AC6" i="11"/>
  <c r="AG8" i="11"/>
  <c r="AC9" i="11"/>
  <c r="BH10" i="11"/>
  <c r="BA7" i="11"/>
  <c r="BI10" i="11"/>
  <c r="BA6" i="11"/>
  <c r="AZ9" i="11"/>
  <c r="AF9" i="11"/>
  <c r="AE10" i="11"/>
  <c r="AF6" i="11"/>
  <c r="BI9" i="11"/>
  <c r="BI7" i="11"/>
  <c r="AH8" i="11"/>
  <c r="AL6" i="11"/>
  <c r="BH7" i="11"/>
  <c r="AD7" i="11"/>
  <c r="AF8" i="11"/>
  <c r="AG10" i="11"/>
  <c r="AB7" i="11"/>
  <c r="AC7" i="11"/>
  <c r="AG6" i="11"/>
  <c r="BA8" i="11"/>
  <c r="AZ10" i="11"/>
  <c r="AE8" i="11"/>
  <c r="AF7" i="11"/>
  <c r="BI6" i="11"/>
  <c r="AL10" i="11"/>
  <c r="AB9" i="11"/>
  <c r="BI8" i="11"/>
  <c r="AE9" i="11"/>
  <c r="AC10" i="11"/>
  <c r="H157" i="87" l="1"/>
  <c r="Q158" i="87"/>
  <c r="N134" i="85"/>
  <c r="Q168" i="85" s="1"/>
  <c r="Q158" i="85"/>
  <c r="H157" i="85"/>
  <c r="Q158" i="84"/>
  <c r="H157" i="84"/>
  <c r="Q158" i="88"/>
  <c r="N134" i="88"/>
  <c r="L138" i="88" s="1"/>
  <c r="Q158" i="86"/>
  <c r="N134" i="86"/>
  <c r="L138" i="86" s="1"/>
  <c r="Q161" i="89"/>
  <c r="Q171" i="89"/>
  <c r="N134" i="84"/>
  <c r="H157" i="88"/>
  <c r="N134" i="87"/>
  <c r="Q168" i="87" s="1"/>
  <c r="H157" i="86"/>
  <c r="Q164" i="86" s="1"/>
  <c r="L138" i="87"/>
  <c r="Q170" i="87"/>
  <c r="Q160" i="87"/>
  <c r="Q164" i="87"/>
  <c r="L138" i="85"/>
  <c r="Q170" i="85"/>
  <c r="Q164" i="85"/>
  <c r="L138" i="84"/>
  <c r="Q164" i="84"/>
  <c r="Q170" i="84"/>
  <c r="AR7" i="11"/>
  <c r="Z10" i="11"/>
  <c r="AP9" i="11"/>
  <c r="AN8" i="11"/>
  <c r="AO10" i="11"/>
  <c r="Z6" i="11"/>
  <c r="Z7" i="11"/>
  <c r="AN10" i="11"/>
  <c r="AI9" i="11"/>
  <c r="Z9" i="11"/>
  <c r="AI10" i="11"/>
  <c r="AO9" i="11"/>
  <c r="AV9" i="11"/>
  <c r="Z8" i="11"/>
  <c r="AO8" i="11"/>
  <c r="AV7" i="11"/>
  <c r="AO6" i="11"/>
  <c r="AR9" i="11"/>
  <c r="AV6" i="11"/>
  <c r="AN9" i="11"/>
  <c r="AN6" i="11"/>
  <c r="AN7" i="11"/>
  <c r="AR6" i="11"/>
  <c r="AT9" i="11"/>
  <c r="AT7" i="11"/>
  <c r="AR8" i="11"/>
  <c r="AI8" i="11"/>
  <c r="AO7" i="11"/>
  <c r="AI7" i="11"/>
  <c r="AI6" i="11"/>
  <c r="D4" i="70"/>
  <c r="Q160" i="85" l="1"/>
  <c r="Q160" i="84"/>
  <c r="Q160" i="88"/>
  <c r="Q166" i="88" s="1"/>
  <c r="Q164" i="88"/>
  <c r="Q170" i="86"/>
  <c r="Q168" i="84"/>
  <c r="Q170" i="88"/>
  <c r="Q168" i="88"/>
  <c r="Q160" i="86"/>
  <c r="Q168" i="86"/>
  <c r="Q162" i="87"/>
  <c r="Q172" i="87"/>
  <c r="Q166" i="87"/>
  <c r="Q162" i="85"/>
  <c r="Q172" i="85"/>
  <c r="Q166" i="85"/>
  <c r="Q172" i="84"/>
  <c r="Q162" i="84"/>
  <c r="Q166" i="84"/>
  <c r="AS6" i="11"/>
  <c r="AV10" i="11"/>
  <c r="AP6" i="11"/>
  <c r="AQ9" i="11"/>
  <c r="AU9" i="11"/>
  <c r="AU7" i="11"/>
  <c r="AR10" i="11"/>
  <c r="AQ7" i="11"/>
  <c r="AT10" i="11"/>
  <c r="AS9" i="11"/>
  <c r="AP10" i="11"/>
  <c r="AT8" i="11"/>
  <c r="AL5" i="11"/>
  <c r="AU6" i="11"/>
  <c r="AS10" i="11"/>
  <c r="AS7" i="11"/>
  <c r="AT6" i="11"/>
  <c r="AP8" i="11"/>
  <c r="AV8" i="11"/>
  <c r="AP7" i="11"/>
  <c r="AQ6" i="11"/>
  <c r="Q162" i="88" l="1"/>
  <c r="Q172" i="88"/>
  <c r="Q172" i="86"/>
  <c r="Q166" i="86"/>
  <c r="Q162" i="86"/>
  <c r="AH5" i="11"/>
  <c r="AQ10" i="11"/>
  <c r="AU8" i="11"/>
  <c r="AG5" i="11"/>
  <c r="AU10" i="11"/>
  <c r="AQ8" i="11"/>
  <c r="AS8" i="11"/>
  <c r="I126" i="4" l="1"/>
  <c r="AI5" i="11"/>
  <c r="I127" i="4" l="1"/>
  <c r="AF5" i="11"/>
  <c r="AZ5" i="11"/>
  <c r="Z5" i="11"/>
  <c r="BA5" i="11"/>
  <c r="Q136" i="4" l="1"/>
  <c r="H136" i="4"/>
  <c r="Q130" i="4"/>
  <c r="BE5" i="11"/>
  <c r="AN5" i="11"/>
  <c r="Q137" i="4" l="1"/>
  <c r="Q139" i="4" l="1"/>
  <c r="BJ5" i="11"/>
  <c r="BI5" i="11"/>
  <c r="AP5" i="11"/>
  <c r="AV5" i="11"/>
  <c r="AU5" i="11"/>
  <c r="AO5" i="11"/>
  <c r="AT5" i="11"/>
  <c r="BH5" i="11"/>
  <c r="AQ5" i="11"/>
  <c r="AR5" i="11"/>
  <c r="BJ11" i="11" l="1"/>
  <c r="W11" i="11"/>
  <c r="I53" i="18"/>
  <c r="AD11" i="11"/>
  <c r="BI11" i="11"/>
  <c r="AO11" i="11"/>
  <c r="AY11" i="11"/>
  <c r="BC11" i="11"/>
  <c r="AI11" i="11"/>
  <c r="BL7" i="11"/>
  <c r="BF7" i="11"/>
  <c r="Z11" i="11"/>
  <c r="I61" i="18" s="1"/>
  <c r="BF8" i="11"/>
  <c r="BL8" i="11"/>
  <c r="AP11" i="11"/>
  <c r="AE11" i="11"/>
  <c r="I54" i="18"/>
  <c r="I45" i="18"/>
  <c r="AH11" i="11"/>
  <c r="AL11" i="11"/>
  <c r="I79" i="18" s="1"/>
  <c r="BF6" i="11"/>
  <c r="BL6" i="11"/>
  <c r="Y11" i="11"/>
  <c r="BD11" i="11"/>
  <c r="BE11" i="11"/>
  <c r="BA11" i="11"/>
  <c r="BB11" i="11"/>
  <c r="BF5" i="11"/>
  <c r="BL5" i="11"/>
  <c r="AN11" i="11"/>
  <c r="I44" i="18"/>
  <c r="AG11" i="11"/>
  <c r="AZ11" i="11"/>
  <c r="BL10" i="11"/>
  <c r="BF10" i="11"/>
  <c r="I52" i="18"/>
  <c r="AC11" i="11"/>
  <c r="AB11" i="11"/>
  <c r="I51" i="18"/>
  <c r="AK11" i="11"/>
  <c r="H79" i="18"/>
  <c r="BL9" i="11"/>
  <c r="BF9" i="11"/>
  <c r="AF11" i="11"/>
  <c r="I55" i="18"/>
  <c r="BH11" i="11"/>
  <c r="AX11" i="11"/>
  <c r="BF11" i="11" l="1"/>
  <c r="BL11" i="11"/>
  <c r="I46" i="18"/>
  <c r="J46" i="18" s="1"/>
  <c r="AV11" i="11"/>
  <c r="J85" i="18" s="1"/>
  <c r="AU11" i="11"/>
  <c r="J84" i="18" s="1"/>
  <c r="AQ11" i="11"/>
  <c r="J66" i="18" s="1"/>
  <c r="H61" i="18"/>
  <c r="AR11" i="11"/>
  <c r="J67" i="18" s="1"/>
  <c r="I56" i="18"/>
  <c r="AS11" i="11"/>
  <c r="J72" i="18" s="1"/>
  <c r="AT11" i="11"/>
  <c r="J73" i="18" s="1"/>
  <c r="F7" i="70"/>
  <c r="M6" i="11"/>
  <c r="C4" i="70"/>
  <c r="O9" i="11"/>
  <c r="H5" i="11"/>
  <c r="D9" i="70"/>
  <c r="S10" i="11"/>
  <c r="P8" i="11"/>
  <c r="N10" i="11"/>
  <c r="T6" i="11"/>
  <c r="C7" i="70"/>
  <c r="C6" i="11"/>
  <c r="D6" i="11"/>
  <c r="C7" i="11"/>
  <c r="F5" i="11"/>
  <c r="Q9" i="11"/>
  <c r="F8" i="11"/>
  <c r="C6" i="70"/>
  <c r="D7" i="11"/>
  <c r="C8" i="70"/>
  <c r="J8" i="11"/>
  <c r="E5" i="70"/>
  <c r="K6" i="11"/>
  <c r="I9" i="11"/>
  <c r="U7" i="11"/>
  <c r="R5" i="11"/>
  <c r="G7" i="11"/>
  <c r="M7" i="11"/>
  <c r="E6" i="11"/>
  <c r="G8" i="11"/>
  <c r="N9" i="11"/>
  <c r="D10" i="11"/>
  <c r="C5" i="70"/>
  <c r="T7" i="11"/>
  <c r="E9" i="70"/>
  <c r="U8" i="11"/>
  <c r="R8" i="11"/>
  <c r="R7" i="11"/>
  <c r="M10" i="11"/>
  <c r="E8" i="11"/>
  <c r="P7" i="11"/>
  <c r="T9" i="11"/>
  <c r="F7" i="11"/>
  <c r="N5" i="11"/>
  <c r="J5" i="11"/>
  <c r="T5" i="11"/>
  <c r="R6" i="11"/>
  <c r="O6" i="11"/>
  <c r="E10" i="11"/>
  <c r="E5" i="11"/>
  <c r="H10" i="11"/>
  <c r="E9" i="11"/>
  <c r="I5" i="11"/>
  <c r="C9" i="70"/>
  <c r="F9" i="70"/>
  <c r="I10" i="11"/>
  <c r="J6" i="11"/>
  <c r="AS5" i="11"/>
  <c r="Q5" i="11"/>
  <c r="E4" i="70"/>
  <c r="Q10" i="11"/>
  <c r="E8" i="70"/>
  <c r="O8" i="11"/>
  <c r="G6" i="11"/>
  <c r="D8" i="70"/>
  <c r="F6" i="70"/>
  <c r="R10" i="11"/>
  <c r="H8" i="11"/>
  <c r="D8" i="11"/>
  <c r="F9" i="11"/>
  <c r="F6" i="11"/>
  <c r="Q7" i="11"/>
  <c r="C8" i="11"/>
  <c r="E7" i="70"/>
  <c r="D5" i="11"/>
  <c r="J7" i="11"/>
  <c r="H7" i="11"/>
  <c r="F10" i="11"/>
  <c r="U10" i="11"/>
  <c r="D6" i="70"/>
  <c r="P5" i="11"/>
  <c r="M5" i="11"/>
  <c r="E6" i="70"/>
  <c r="U6" i="11"/>
  <c r="K10" i="11"/>
  <c r="D9" i="11"/>
  <c r="H9" i="11"/>
  <c r="I8" i="11"/>
  <c r="F5" i="70"/>
  <c r="O10" i="11"/>
  <c r="U5" i="11"/>
  <c r="I6" i="11"/>
  <c r="G10" i="11"/>
  <c r="P10" i="11"/>
  <c r="C9" i="11"/>
  <c r="S7" i="11"/>
  <c r="K5" i="11"/>
  <c r="P9" i="11"/>
  <c r="O5" i="11"/>
  <c r="F4" i="70"/>
  <c r="P6" i="11"/>
  <c r="M9" i="11"/>
  <c r="N8" i="11"/>
  <c r="T10" i="11"/>
  <c r="G5" i="11"/>
  <c r="J9" i="11"/>
  <c r="D7" i="70"/>
  <c r="S8" i="11"/>
  <c r="R9" i="11"/>
  <c r="N6" i="11"/>
  <c r="H6" i="11"/>
  <c r="K7" i="11"/>
  <c r="K8" i="11"/>
  <c r="Q8" i="11"/>
  <c r="G9" i="11"/>
  <c r="K9" i="11"/>
  <c r="U9" i="11"/>
  <c r="E7" i="11"/>
  <c r="C10" i="11"/>
  <c r="M8" i="11"/>
  <c r="Q6" i="11"/>
  <c r="D5" i="70"/>
  <c r="T8" i="11"/>
  <c r="F8" i="70"/>
  <c r="S5" i="11"/>
  <c r="J10" i="11"/>
  <c r="S6" i="11"/>
  <c r="N7" i="11"/>
  <c r="S9" i="11"/>
  <c r="C5" i="11"/>
  <c r="O7" i="11"/>
  <c r="I7" i="11"/>
  <c r="S11" i="11" l="1"/>
  <c r="I125" i="18" s="1"/>
  <c r="L6" i="11"/>
  <c r="BV6" i="11" s="1"/>
  <c r="I26" i="18"/>
  <c r="I24" i="18"/>
  <c r="I30" i="18"/>
  <c r="I29" i="18"/>
  <c r="I27" i="18"/>
  <c r="I38" i="18"/>
  <c r="I34" i="18"/>
  <c r="I36" i="18"/>
  <c r="I28" i="18"/>
  <c r="I35" i="18"/>
  <c r="I33" i="18"/>
  <c r="I37" i="18"/>
  <c r="I31" i="18"/>
  <c r="I25" i="18"/>
  <c r="I32" i="18"/>
  <c r="F93" i="18"/>
  <c r="C61" i="18"/>
  <c r="E55" i="18"/>
  <c r="F63" i="18"/>
  <c r="E19" i="18"/>
  <c r="E89" i="18"/>
  <c r="C27" i="18"/>
  <c r="C95" i="18"/>
  <c r="E37" i="18"/>
  <c r="C91" i="18"/>
  <c r="C57" i="18"/>
  <c r="F68" i="18"/>
  <c r="F81" i="18"/>
  <c r="F10" i="18"/>
  <c r="C66" i="18"/>
  <c r="E11" i="18"/>
  <c r="F16" i="18"/>
  <c r="E85" i="18"/>
  <c r="E24" i="18"/>
  <c r="C17" i="18"/>
  <c r="F22" i="18"/>
  <c r="E79" i="18"/>
  <c r="F19" i="18"/>
  <c r="C96" i="18"/>
  <c r="E75" i="18"/>
  <c r="C63" i="18"/>
  <c r="C85" i="18"/>
  <c r="E45" i="18"/>
  <c r="E8" i="18"/>
  <c r="F28" i="18"/>
  <c r="E46" i="18"/>
  <c r="E58" i="18"/>
  <c r="E36" i="18"/>
  <c r="F21" i="18"/>
  <c r="E12" i="18"/>
  <c r="E66" i="18"/>
  <c r="C36" i="18"/>
  <c r="E47" i="18"/>
  <c r="F85" i="18"/>
  <c r="E78" i="18"/>
  <c r="F53" i="18"/>
  <c r="E41" i="18"/>
  <c r="F30" i="18"/>
  <c r="C54" i="18"/>
  <c r="E94" i="18"/>
  <c r="F82" i="18"/>
  <c r="C72" i="18"/>
  <c r="F66" i="18"/>
  <c r="F67" i="18"/>
  <c r="C86" i="18"/>
  <c r="C15" i="18"/>
  <c r="F77" i="18"/>
  <c r="E28" i="18"/>
  <c r="F64" i="18"/>
  <c r="E50" i="18"/>
  <c r="E53" i="18"/>
  <c r="F29" i="18"/>
  <c r="F83" i="18"/>
  <c r="C8" i="18"/>
  <c r="C60" i="18"/>
  <c r="C11" i="18"/>
  <c r="C21" i="18"/>
  <c r="F49" i="18"/>
  <c r="E87" i="18"/>
  <c r="C87" i="18"/>
  <c r="F92" i="18"/>
  <c r="C49" i="18"/>
  <c r="F36" i="18"/>
  <c r="C79" i="18"/>
  <c r="E20" i="18"/>
  <c r="C23" i="18"/>
  <c r="C71" i="18"/>
  <c r="C69" i="18"/>
  <c r="F73" i="18"/>
  <c r="E56" i="18"/>
  <c r="E97" i="18"/>
  <c r="E84" i="18"/>
  <c r="C55" i="18"/>
  <c r="E69" i="18"/>
  <c r="F45" i="18"/>
  <c r="E44" i="18"/>
  <c r="F43" i="18"/>
  <c r="C90" i="18"/>
  <c r="F33" i="18"/>
  <c r="F34" i="18"/>
  <c r="E63" i="18"/>
  <c r="E52" i="18"/>
  <c r="F41" i="18"/>
  <c r="F70" i="18"/>
  <c r="F42" i="18"/>
  <c r="E25" i="18"/>
  <c r="F51" i="18"/>
  <c r="F31" i="18"/>
  <c r="F37" i="18"/>
  <c r="E71" i="18"/>
  <c r="F61" i="18"/>
  <c r="F7" i="18"/>
  <c r="F27" i="18"/>
  <c r="F9" i="18"/>
  <c r="F14" i="18"/>
  <c r="E57" i="18"/>
  <c r="C76" i="18"/>
  <c r="F46" i="18"/>
  <c r="F48" i="18"/>
  <c r="C89" i="18"/>
  <c r="C83" i="18"/>
  <c r="C24" i="18"/>
  <c r="C93" i="18"/>
  <c r="F69" i="18"/>
  <c r="E16" i="18"/>
  <c r="F23" i="18"/>
  <c r="C62" i="18"/>
  <c r="C6" i="18"/>
  <c r="C75" i="18"/>
  <c r="F13" i="18"/>
  <c r="C70" i="18"/>
  <c r="C33" i="18"/>
  <c r="F38" i="18"/>
  <c r="C81" i="18"/>
  <c r="C59" i="18"/>
  <c r="F54" i="18"/>
  <c r="E86" i="18"/>
  <c r="F58" i="18"/>
  <c r="E32" i="18"/>
  <c r="F88" i="18"/>
  <c r="C37" i="18"/>
  <c r="E49" i="18"/>
  <c r="F84" i="18"/>
  <c r="C84" i="18"/>
  <c r="C64" i="18"/>
  <c r="E15" i="18"/>
  <c r="F95" i="18"/>
  <c r="E61" i="18"/>
  <c r="E81" i="18"/>
  <c r="C12" i="18"/>
  <c r="C30" i="18"/>
  <c r="F65" i="18"/>
  <c r="C22" i="18"/>
  <c r="E23" i="18"/>
  <c r="E95" i="18"/>
  <c r="C50" i="18"/>
  <c r="F12" i="18"/>
  <c r="C53" i="18"/>
  <c r="F80" i="18"/>
  <c r="F24" i="18"/>
  <c r="F94" i="18"/>
  <c r="F59" i="18"/>
  <c r="E22" i="18"/>
  <c r="E77" i="18"/>
  <c r="E31" i="18"/>
  <c r="F11" i="18"/>
  <c r="F71" i="18"/>
  <c r="E9" i="18"/>
  <c r="C32" i="18"/>
  <c r="C97" i="18"/>
  <c r="C45" i="18"/>
  <c r="E88" i="18"/>
  <c r="F44" i="18"/>
  <c r="F32" i="18"/>
  <c r="C25" i="18"/>
  <c r="F96" i="18"/>
  <c r="E38" i="18"/>
  <c r="E92" i="18"/>
  <c r="E7" i="18"/>
  <c r="E35" i="18"/>
  <c r="F25" i="18"/>
  <c r="F74" i="18"/>
  <c r="F97" i="18"/>
  <c r="F86" i="18"/>
  <c r="E48" i="18"/>
  <c r="F56" i="18"/>
  <c r="C47" i="18"/>
  <c r="C10" i="18"/>
  <c r="C78" i="18"/>
  <c r="E72" i="18"/>
  <c r="E59" i="18"/>
  <c r="C48" i="18"/>
  <c r="F79" i="18"/>
  <c r="C42" i="18"/>
  <c r="F62" i="18"/>
  <c r="E73" i="18"/>
  <c r="C35" i="18"/>
  <c r="E83" i="18"/>
  <c r="C7" i="18"/>
  <c r="E21" i="18"/>
  <c r="C34" i="18"/>
  <c r="C41" i="18"/>
  <c r="F87" i="18"/>
  <c r="C19" i="18"/>
  <c r="F26" i="18"/>
  <c r="E70" i="18"/>
  <c r="E42" i="18"/>
  <c r="C67" i="18"/>
  <c r="F6" i="18"/>
  <c r="C26" i="18"/>
  <c r="F52" i="18"/>
  <c r="F35" i="18"/>
  <c r="E74" i="18"/>
  <c r="F18" i="18"/>
  <c r="E80" i="18"/>
  <c r="C9" i="18"/>
  <c r="F72" i="18"/>
  <c r="C88" i="18"/>
  <c r="C82" i="18"/>
  <c r="E17" i="18"/>
  <c r="F75" i="18"/>
  <c r="F55" i="18"/>
  <c r="E62" i="18"/>
  <c r="C74" i="18"/>
  <c r="C14" i="18"/>
  <c r="C40" i="18"/>
  <c r="E26" i="18"/>
  <c r="C56" i="18"/>
  <c r="C77" i="18"/>
  <c r="E82" i="18"/>
  <c r="E14" i="18"/>
  <c r="C16" i="18"/>
  <c r="C43" i="18"/>
  <c r="E60" i="18"/>
  <c r="E27" i="18"/>
  <c r="F17" i="18"/>
  <c r="E96" i="18"/>
  <c r="F20" i="18"/>
  <c r="E68" i="18"/>
  <c r="C38" i="18"/>
  <c r="C80" i="18"/>
  <c r="C51" i="18"/>
  <c r="E29" i="18"/>
  <c r="F8" i="18"/>
  <c r="F50" i="18"/>
  <c r="E18" i="18"/>
  <c r="F40" i="18"/>
  <c r="E54" i="18"/>
  <c r="E51" i="18"/>
  <c r="C73" i="18"/>
  <c r="E13" i="18"/>
  <c r="C13" i="18"/>
  <c r="C31" i="18"/>
  <c r="E6" i="18"/>
  <c r="E39" i="18"/>
  <c r="C92" i="18"/>
  <c r="E90" i="18"/>
  <c r="E93" i="18"/>
  <c r="E64" i="18"/>
  <c r="F57" i="18"/>
  <c r="E91" i="18"/>
  <c r="C58" i="18"/>
  <c r="F89" i="18"/>
  <c r="E76" i="18"/>
  <c r="C65" i="18"/>
  <c r="C94" i="18"/>
  <c r="C52" i="18"/>
  <c r="C28" i="18"/>
  <c r="F91" i="18"/>
  <c r="F15" i="18"/>
  <c r="E30" i="18"/>
  <c r="C44" i="18"/>
  <c r="C18" i="18"/>
  <c r="F90" i="18"/>
  <c r="F76" i="18"/>
  <c r="F78" i="18"/>
  <c r="C29" i="18"/>
  <c r="E43" i="18"/>
  <c r="E67" i="18"/>
  <c r="C46" i="18"/>
  <c r="C39" i="18"/>
  <c r="E10" i="18"/>
  <c r="E40" i="18"/>
  <c r="F60" i="18"/>
  <c r="E33" i="18"/>
  <c r="E65" i="18"/>
  <c r="E34" i="18"/>
  <c r="F47" i="18"/>
  <c r="F39" i="18"/>
  <c r="C20" i="18"/>
  <c r="C68" i="18"/>
  <c r="K11" i="11"/>
  <c r="U11" i="11"/>
  <c r="I115" i="18" s="1"/>
  <c r="L9" i="11"/>
  <c r="BP9" i="11" s="1"/>
  <c r="I100" i="18"/>
  <c r="I105" i="18"/>
  <c r="I110" i="18"/>
  <c r="P11" i="11"/>
  <c r="L7" i="11"/>
  <c r="BV7" i="11" s="1"/>
  <c r="L8" i="11"/>
  <c r="BQ8" i="11" s="1"/>
  <c r="Q11" i="11"/>
  <c r="I91" i="18" s="1"/>
  <c r="I11" i="11"/>
  <c r="L10" i="11"/>
  <c r="BT10" i="11" s="1"/>
  <c r="T11" i="11"/>
  <c r="I120" i="18" s="1"/>
  <c r="J11" i="11"/>
  <c r="I8" i="18"/>
  <c r="I13" i="18"/>
  <c r="I10" i="18"/>
  <c r="I11" i="18"/>
  <c r="I12" i="18"/>
  <c r="I6" i="18"/>
  <c r="I17" i="18"/>
  <c r="I15" i="18"/>
  <c r="I14" i="18"/>
  <c r="I16" i="18"/>
  <c r="I9" i="18"/>
  <c r="I18" i="18"/>
  <c r="I7" i="18"/>
  <c r="R11" i="11"/>
  <c r="I95" i="18" s="1"/>
  <c r="H11" i="11"/>
  <c r="L5" i="11"/>
  <c r="BN5" i="11" s="1"/>
  <c r="BS5" i="11"/>
  <c r="BS10" i="11"/>
  <c r="J44" i="18"/>
  <c r="J45" i="18"/>
  <c r="J55" i="18"/>
  <c r="J53" i="18"/>
  <c r="J51" i="18"/>
  <c r="J54" i="18"/>
  <c r="J56" i="18"/>
  <c r="J52" i="18"/>
  <c r="BS9" i="11" l="1"/>
  <c r="BS7" i="11"/>
  <c r="BV5" i="11"/>
  <c r="BN7" i="11"/>
  <c r="BN10" i="11"/>
  <c r="BO7" i="11"/>
  <c r="BQ7" i="11"/>
  <c r="BU6" i="11"/>
  <c r="BU5" i="11"/>
  <c r="BV10" i="11"/>
  <c r="BP10" i="11"/>
  <c r="BU10" i="11"/>
  <c r="BT5" i="11"/>
  <c r="BO10" i="11"/>
  <c r="BO5" i="11"/>
  <c r="BP5" i="11"/>
  <c r="BQ5" i="11"/>
  <c r="BQ10" i="11"/>
  <c r="BP7" i="11"/>
  <c r="BT7" i="11"/>
  <c r="BU7" i="11"/>
  <c r="I19" i="18"/>
  <c r="J6" i="18" s="1"/>
  <c r="BP8" i="11"/>
  <c r="BV8" i="11"/>
  <c r="BU8" i="11"/>
  <c r="BT9" i="11"/>
  <c r="E98" i="18"/>
  <c r="C98" i="18"/>
  <c r="D21" i="18" s="1"/>
  <c r="F98" i="18"/>
  <c r="I39" i="18"/>
  <c r="J30" i="18" s="1"/>
  <c r="BS6" i="11"/>
  <c r="BQ6" i="11"/>
  <c r="BN6" i="11"/>
  <c r="BQ9" i="11"/>
  <c r="BU9" i="11"/>
  <c r="BN8" i="11"/>
  <c r="BO8" i="11"/>
  <c r="BT6" i="11"/>
  <c r="BT8" i="11"/>
  <c r="BP6" i="11"/>
  <c r="L11" i="11"/>
  <c r="BS8" i="11"/>
  <c r="BO6" i="11"/>
  <c r="BV9" i="11"/>
  <c r="BO9" i="11"/>
  <c r="BN9" i="11"/>
  <c r="J8" i="18" l="1"/>
  <c r="J19" i="18"/>
  <c r="J15" i="18"/>
  <c r="J10" i="18"/>
  <c r="J7" i="18"/>
  <c r="J17" i="18"/>
  <c r="J16" i="18"/>
  <c r="BO11" i="11"/>
  <c r="BU11" i="11"/>
  <c r="D45" i="18"/>
  <c r="J13" i="18"/>
  <c r="J14" i="18"/>
  <c r="J12" i="18"/>
  <c r="J11" i="18"/>
  <c r="J18" i="18"/>
  <c r="J9" i="18"/>
  <c r="BP11" i="11"/>
  <c r="BS11" i="11"/>
  <c r="D71" i="18"/>
  <c r="D65" i="18"/>
  <c r="D19" i="18"/>
  <c r="D28" i="18"/>
  <c r="D72" i="18"/>
  <c r="D39" i="18"/>
  <c r="D52" i="18"/>
  <c r="D44" i="18"/>
  <c r="D64" i="18"/>
  <c r="D93" i="18"/>
  <c r="D18" i="18"/>
  <c r="J26" i="18"/>
  <c r="D55" i="18"/>
  <c r="D10" i="18"/>
  <c r="D92" i="18"/>
  <c r="D69" i="18"/>
  <c r="D16" i="18"/>
  <c r="D14" i="18"/>
  <c r="D43" i="18"/>
  <c r="D58" i="18"/>
  <c r="D36" i="18"/>
  <c r="D67" i="18"/>
  <c r="J28" i="18"/>
  <c r="D85" i="18"/>
  <c r="J37" i="18"/>
  <c r="D68" i="18"/>
  <c r="D96" i="18"/>
  <c r="D97" i="18"/>
  <c r="D88" i="18"/>
  <c r="D87" i="18"/>
  <c r="D59" i="18"/>
  <c r="D74" i="18"/>
  <c r="D63" i="18"/>
  <c r="D91" i="18"/>
  <c r="D34" i="18"/>
  <c r="D42" i="18"/>
  <c r="D89" i="18"/>
  <c r="D15" i="18"/>
  <c r="D57" i="18"/>
  <c r="D26" i="18"/>
  <c r="D83" i="18"/>
  <c r="D8" i="18"/>
  <c r="D81" i="18"/>
  <c r="D12" i="18"/>
  <c r="D56" i="18"/>
  <c r="J33" i="18"/>
  <c r="D29" i="18"/>
  <c r="J29" i="18"/>
  <c r="D80" i="18"/>
  <c r="D6" i="18"/>
  <c r="D90" i="18"/>
  <c r="J27" i="18"/>
  <c r="J25" i="18"/>
  <c r="J35" i="18"/>
  <c r="BN11" i="11"/>
  <c r="BQ11" i="11"/>
  <c r="BV11" i="11"/>
  <c r="J24" i="18"/>
  <c r="D98" i="18"/>
  <c r="D75" i="18"/>
  <c r="D20" i="18"/>
  <c r="D70" i="18"/>
  <c r="D41" i="18"/>
  <c r="D66" i="18"/>
  <c r="D86" i="18"/>
  <c r="D79" i="18"/>
  <c r="D22" i="18"/>
  <c r="D32" i="18"/>
  <c r="D11" i="18"/>
  <c r="D9" i="18"/>
  <c r="D47" i="18"/>
  <c r="D7" i="18"/>
  <c r="D13" i="18"/>
  <c r="D95" i="18"/>
  <c r="D35" i="18"/>
  <c r="D62" i="18"/>
  <c r="D76" i="18"/>
  <c r="D51" i="18"/>
  <c r="D33" i="18"/>
  <c r="D54" i="18"/>
  <c r="D77" i="18"/>
  <c r="D40" i="18"/>
  <c r="D37" i="18"/>
  <c r="D53" i="18"/>
  <c r="D73" i="18"/>
  <c r="D82" i="18"/>
  <c r="D25" i="18"/>
  <c r="D61" i="18"/>
  <c r="D38" i="18"/>
  <c r="D60" i="18"/>
  <c r="D46" i="18"/>
  <c r="D17" i="18"/>
  <c r="D48" i="18"/>
  <c r="D50" i="18"/>
  <c r="D49" i="18"/>
  <c r="D31" i="18"/>
  <c r="D24" i="18"/>
  <c r="D94" i="18"/>
  <c r="J34" i="18"/>
  <c r="D27" i="18"/>
  <c r="D78" i="18"/>
  <c r="J36" i="18"/>
  <c r="J38" i="18"/>
  <c r="D30" i="18"/>
  <c r="D84" i="18"/>
  <c r="J39" i="18"/>
  <c r="J31" i="18"/>
  <c r="J32" i="18"/>
  <c r="D23" i="18"/>
  <c r="BT11" i="11"/>
</calcChain>
</file>

<file path=xl/comments1.xml><?xml version="1.0" encoding="utf-8"?>
<comments xmlns="http://schemas.openxmlformats.org/spreadsheetml/2006/main">
  <authors>
    <author>Duncan Skelton</author>
  </authors>
  <commentList>
    <comment ref="J19" authorId="0">
      <text>
        <r>
          <rPr>
            <b/>
            <sz val="8"/>
            <color indexed="81"/>
            <rFont val="Tahoma"/>
            <family val="2"/>
          </rPr>
          <t>May not total 100% exactly due to rounding up or down</t>
        </r>
        <r>
          <rPr>
            <sz val="8"/>
            <color indexed="81"/>
            <rFont val="Tahoma"/>
            <family val="2"/>
          </rPr>
          <t xml:space="preserve">
</t>
        </r>
      </text>
    </comment>
    <comment ref="J39" authorId="0">
      <text>
        <r>
          <rPr>
            <b/>
            <sz val="8"/>
            <color indexed="81"/>
            <rFont val="Tahoma"/>
            <family val="2"/>
          </rPr>
          <t>May not total 100% exactly due to rounding up or down</t>
        </r>
        <r>
          <rPr>
            <sz val="8"/>
            <color indexed="81"/>
            <rFont val="Tahoma"/>
            <family val="2"/>
          </rPr>
          <t xml:space="preserve">
</t>
        </r>
      </text>
    </comment>
    <comment ref="J46" authorId="0">
      <text>
        <r>
          <rPr>
            <b/>
            <sz val="8"/>
            <color indexed="81"/>
            <rFont val="Tahoma"/>
            <family val="2"/>
          </rPr>
          <t>May not total 100% exactly due to rounding up or down</t>
        </r>
        <r>
          <rPr>
            <sz val="8"/>
            <color indexed="81"/>
            <rFont val="Tahoma"/>
            <family val="2"/>
          </rPr>
          <t xml:space="preserve">
</t>
        </r>
      </text>
    </comment>
    <comment ref="D98" authorId="0">
      <text>
        <r>
          <rPr>
            <b/>
            <sz val="8"/>
            <color indexed="81"/>
            <rFont val="Tahoma"/>
            <family val="2"/>
          </rPr>
          <t>May not total 100% exactly due to rounding up or down</t>
        </r>
        <r>
          <rPr>
            <sz val="8"/>
            <color indexed="81"/>
            <rFont val="Tahoma"/>
            <family val="2"/>
          </rPr>
          <t xml:space="preserve">
</t>
        </r>
      </text>
    </comment>
  </commentList>
</comments>
</file>

<file path=xl/comments2.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5"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5" authorId="0">
      <text>
        <r>
          <rPr>
            <b/>
            <sz val="8"/>
            <color indexed="81"/>
            <rFont val="Tahoma"/>
            <family val="2"/>
          </rPr>
          <t>Show any resources that you are using but not paying for and their estimated value here:</t>
        </r>
      </text>
    </comment>
    <comment ref="Q154"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59"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3.xml><?xml version="1.0" encoding="utf-8"?>
<comments xmlns="http://schemas.openxmlformats.org/spreadsheetml/2006/main">
  <authors>
    <author>Duncan Skelton</author>
  </authors>
  <commentList>
    <comment ref="B100" authorId="0">
      <text>
        <r>
          <rPr>
            <b/>
            <sz val="8"/>
            <color indexed="81"/>
            <rFont val="Tahoma"/>
            <family val="2"/>
          </rPr>
          <t xml:space="preserve">The type of organisation/ individual doing the coaching. </t>
        </r>
        <r>
          <rPr>
            <sz val="8"/>
            <color indexed="81"/>
            <rFont val="Tahoma"/>
            <family val="2"/>
          </rPr>
          <t xml:space="preserve">
</t>
        </r>
      </text>
    </comment>
    <comment ref="B125"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25" authorId="0">
      <text>
        <r>
          <rPr>
            <b/>
            <sz val="8"/>
            <color indexed="81"/>
            <rFont val="Tahoma"/>
            <family val="2"/>
          </rPr>
          <t>Show any resources that you are using but not paying for and their estimated value here:</t>
        </r>
      </text>
    </comment>
    <comment ref="Q134"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4.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6"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6" authorId="0">
      <text>
        <r>
          <rPr>
            <b/>
            <sz val="8"/>
            <color indexed="81"/>
            <rFont val="Tahoma"/>
            <family val="2"/>
          </rPr>
          <t>Show any resources that you are using but not paying for and their estimated value here:</t>
        </r>
      </text>
    </comment>
    <comment ref="Q155"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5.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6"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6" authorId="0">
      <text>
        <r>
          <rPr>
            <b/>
            <sz val="8"/>
            <color indexed="81"/>
            <rFont val="Tahoma"/>
            <family val="2"/>
          </rPr>
          <t>Show any resources that you are using but not paying for and their estimated value here:</t>
        </r>
      </text>
    </comment>
    <comment ref="Q155"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6.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6"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6" authorId="0">
      <text>
        <r>
          <rPr>
            <b/>
            <sz val="8"/>
            <color indexed="81"/>
            <rFont val="Tahoma"/>
            <family val="2"/>
          </rPr>
          <t>Show any resources that you are using but not paying for and their estimated value here:</t>
        </r>
      </text>
    </comment>
    <comment ref="Q155"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7.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6"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6" authorId="0">
      <text>
        <r>
          <rPr>
            <b/>
            <sz val="8"/>
            <color indexed="81"/>
            <rFont val="Tahoma"/>
            <family val="2"/>
          </rPr>
          <t>Show any resources that you are using but not paying for and their estimated value here:</t>
        </r>
      </text>
    </comment>
    <comment ref="Q155"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8.xml><?xml version="1.0" encoding="utf-8"?>
<comments xmlns="http://schemas.openxmlformats.org/spreadsheetml/2006/main">
  <authors>
    <author>Duncan Skelton</author>
  </authors>
  <commentList>
    <comment ref="B98" authorId="0">
      <text>
        <r>
          <rPr>
            <b/>
            <sz val="8"/>
            <color indexed="81"/>
            <rFont val="Tahoma"/>
            <family val="2"/>
          </rPr>
          <t>Examples may include; the Local authority; NGB; the University; or in some cases may be the same as 'the deliverer'</t>
        </r>
      </text>
    </comment>
    <comment ref="K98" authorId="0">
      <text>
        <r>
          <rPr>
            <b/>
            <sz val="8"/>
            <color indexed="81"/>
            <rFont val="Tahoma"/>
            <family val="2"/>
          </rPr>
          <t>Select the region in which the project will be delivered (this must be done before CSP and Local Authority)</t>
        </r>
      </text>
    </comment>
    <comment ref="B102" authorId="0">
      <text>
        <r>
          <rPr>
            <b/>
            <sz val="8"/>
            <color indexed="81"/>
            <rFont val="Tahoma"/>
            <family val="2"/>
          </rPr>
          <t xml:space="preserve">The type of organisation/ individual doing the coaching. </t>
        </r>
        <r>
          <rPr>
            <sz val="8"/>
            <color indexed="81"/>
            <rFont val="Tahoma"/>
            <family val="2"/>
          </rPr>
          <t xml:space="preserve">
</t>
        </r>
      </text>
    </comment>
    <comment ref="B104"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12"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4" authorId="0">
      <text>
        <r>
          <rPr>
            <b/>
            <sz val="8"/>
            <color indexed="81"/>
            <rFont val="Tahoma"/>
            <family val="2"/>
          </rPr>
          <t>You can request a visit to your project from one of our 'Sporting Champions' by selecting 'yes'. See www.sportingchampions.org.uk for further details</t>
        </r>
        <r>
          <rPr>
            <sz val="8"/>
            <color indexed="81"/>
            <rFont val="Tahoma"/>
            <family val="2"/>
          </rPr>
          <t xml:space="preserve">.
</t>
        </r>
      </text>
    </comment>
    <comment ref="E114"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4" authorId="0">
      <text>
        <r>
          <rPr>
            <b/>
            <sz val="8"/>
            <color indexed="81"/>
            <rFont val="Tahoma"/>
            <family val="2"/>
          </rPr>
          <t>Select the appropriate option if the NGB has had some involvement in the planning or will be involved in the delivery of the activity</t>
        </r>
        <r>
          <rPr>
            <sz val="8"/>
            <color indexed="81"/>
            <rFont val="Tahoma"/>
            <family val="2"/>
          </rPr>
          <t xml:space="preserve">
</t>
        </r>
      </text>
    </comment>
    <comment ref="L114" authorId="0">
      <text>
        <r>
          <rPr>
            <b/>
            <sz val="8"/>
            <color indexed="81"/>
            <rFont val="Tahoma"/>
            <family val="2"/>
          </rPr>
          <t>Select 'yes' if the projects contributes to the Sport England satellite club intervention</t>
        </r>
        <r>
          <rPr>
            <sz val="8"/>
            <color indexed="81"/>
            <rFont val="Tahoma"/>
            <family val="2"/>
          </rPr>
          <t xml:space="preserve">
</t>
        </r>
      </text>
    </comment>
    <comment ref="P114" authorId="0">
      <text>
        <r>
          <rPr>
            <b/>
            <sz val="8"/>
            <color indexed="81"/>
            <rFont val="Tahoma"/>
            <family val="2"/>
          </rPr>
          <t>Select the appropriate option if the project involves any Sport England brokered partners</t>
        </r>
        <r>
          <rPr>
            <sz val="8"/>
            <color indexed="81"/>
            <rFont val="Tahoma"/>
            <family val="2"/>
          </rPr>
          <t xml:space="preserve">
</t>
        </r>
      </text>
    </comment>
    <comment ref="B146"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46" authorId="0">
      <text>
        <r>
          <rPr>
            <b/>
            <sz val="8"/>
            <color indexed="81"/>
            <rFont val="Tahoma"/>
            <family val="2"/>
          </rPr>
          <t>Show any resources that you are using but not paying for and their estimated value here:</t>
        </r>
      </text>
    </comment>
    <comment ref="Q155"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sharedStrings.xml><?xml version="1.0" encoding="utf-8"?>
<sst xmlns="http://schemas.openxmlformats.org/spreadsheetml/2006/main" count="5327" uniqueCount="865">
  <si>
    <t>Deliverer Type</t>
  </si>
  <si>
    <t>Region</t>
  </si>
  <si>
    <t>CSP</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</si>
  <si>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</si>
  <si>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</si>
  <si>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</si>
  <si>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</si>
  <si>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</si>
  <si>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</si>
  <si>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</si>
  <si>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</si>
  <si>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</si>
  <si>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Delivery Quarter</t>
  </si>
  <si>
    <t>No. of Sessions</t>
  </si>
  <si>
    <t>No. of Blocks</t>
  </si>
  <si>
    <t>Setting Type</t>
  </si>
  <si>
    <t>Sport</t>
  </si>
  <si>
    <t>Sporting Champion?</t>
  </si>
  <si>
    <t>Disability focus?</t>
  </si>
  <si>
    <t>HE/FE Project</t>
  </si>
  <si>
    <t xml:space="preserve">NGB Involvement </t>
  </si>
  <si>
    <t>College/HEI Staff</t>
  </si>
  <si>
    <t>East</t>
  </si>
  <si>
    <t>Active Norfolk</t>
  </si>
  <si>
    <t>Breckland</t>
  </si>
  <si>
    <t>Amber Valley</t>
  </si>
  <si>
    <t>Camden</t>
  </si>
  <si>
    <t>County Durham UA</t>
  </si>
  <si>
    <t>Cheshire East UA</t>
  </si>
  <si>
    <t>Elmbridge</t>
  </si>
  <si>
    <t>East Devon</t>
  </si>
  <si>
    <t>Birmingham UA</t>
  </si>
  <si>
    <t>East Riding of Yorkshire UA</t>
  </si>
  <si>
    <t>January - March</t>
  </si>
  <si>
    <t>College/HEI Venue</t>
  </si>
  <si>
    <t>Aerobics/Fitness/Boxercise</t>
  </si>
  <si>
    <t>Yes</t>
  </si>
  <si>
    <t>HE</t>
  </si>
  <si>
    <t>Provider/Deliverer</t>
  </si>
  <si>
    <t>Comm. Sports Trust Staff</t>
  </si>
  <si>
    <t>East Midlands</t>
  </si>
  <si>
    <t>Hertfordshire Sports Partnership</t>
  </si>
  <si>
    <t>Broadland</t>
  </si>
  <si>
    <t>Bolsover</t>
  </si>
  <si>
    <t>Islington</t>
  </si>
  <si>
    <t>Northumberland UA</t>
  </si>
  <si>
    <t>Cheshire West and Chester UA</t>
  </si>
  <si>
    <t>Epsom and Ewell</t>
  </si>
  <si>
    <t>Exeter</t>
  </si>
  <si>
    <t>Dudley</t>
  </si>
  <si>
    <t>Kingston upon Hull UA</t>
  </si>
  <si>
    <t>April - June</t>
  </si>
  <si>
    <t>College/HEI and Club Venues</t>
  </si>
  <si>
    <t>American Football</t>
  </si>
  <si>
    <t>No</t>
  </si>
  <si>
    <t>FE</t>
  </si>
  <si>
    <t>Provider of advice</t>
  </si>
  <si>
    <t>Comm. Sports Organisation Staff</t>
  </si>
  <si>
    <t>London</t>
  </si>
  <si>
    <t>Living Sport</t>
  </si>
  <si>
    <t>Great Yarmouth</t>
  </si>
  <si>
    <t>Chesterfield</t>
  </si>
  <si>
    <t>Kensington and Chelsea</t>
  </si>
  <si>
    <t>Darlington UA</t>
  </si>
  <si>
    <t>Warrington UA</t>
  </si>
  <si>
    <t>Guildford</t>
  </si>
  <si>
    <t>Mid Devon</t>
  </si>
  <si>
    <t>Sandwell</t>
  </si>
  <si>
    <t>North East Lincolnshire UA</t>
  </si>
  <si>
    <t>July - September</t>
  </si>
  <si>
    <t>Community Facility</t>
  </si>
  <si>
    <t>Angling/Fishing</t>
  </si>
  <si>
    <t>Both HE and FE</t>
  </si>
  <si>
    <t>Provider of materials/equipment</t>
  </si>
  <si>
    <t>CSP Staff</t>
  </si>
  <si>
    <t>North East</t>
  </si>
  <si>
    <t>Kings Lynn and West Norfolk</t>
  </si>
  <si>
    <t>Derbyshire Dales</t>
  </si>
  <si>
    <t>Lambeth</t>
  </si>
  <si>
    <t>Hartlepool UA</t>
  </si>
  <si>
    <t>Multi-Borough/City/District/UA</t>
  </si>
  <si>
    <t>Mole Valley</t>
  </si>
  <si>
    <t>North Devon</t>
  </si>
  <si>
    <t>Walsall</t>
  </si>
  <si>
    <t>North Lincolnshire UA</t>
  </si>
  <si>
    <t>October - December</t>
  </si>
  <si>
    <t>Leisure Centre</t>
  </si>
  <si>
    <t>Aquafit/Aquacise/Aqua Aerobics</t>
  </si>
  <si>
    <t xml:space="preserve">Provider of marketing/promotions </t>
  </si>
  <si>
    <t>Football In The Comm. Staff</t>
  </si>
  <si>
    <t>North West</t>
  </si>
  <si>
    <t>Suffolk Sport</t>
  </si>
  <si>
    <t>North Norfolk</t>
  </si>
  <si>
    <t>Derby UA</t>
  </si>
  <si>
    <t>Southwark</t>
  </si>
  <si>
    <t>Middlesbrough UA</t>
  </si>
  <si>
    <t>Allerdale</t>
  </si>
  <si>
    <t>Reigate and Banstead</t>
  </si>
  <si>
    <t>Plymouth UA</t>
  </si>
  <si>
    <t>Wolverhampton</t>
  </si>
  <si>
    <t>Mixture</t>
  </si>
  <si>
    <t>Archery</t>
  </si>
  <si>
    <t xml:space="preserve">Provider of NGB branded product </t>
  </si>
  <si>
    <t>LA Sports Dev. Staff</t>
  </si>
  <si>
    <t>South East</t>
  </si>
  <si>
    <t>Team Beds and Luton</t>
  </si>
  <si>
    <t>Norwich</t>
  </si>
  <si>
    <t>Erewash</t>
  </si>
  <si>
    <t>Wandsworth</t>
  </si>
  <si>
    <t>Redcar and Cleveland UA</t>
  </si>
  <si>
    <t>Barrow in Furness</t>
  </si>
  <si>
    <t>Runnymede</t>
  </si>
  <si>
    <t>South Hams</t>
  </si>
  <si>
    <t>Craven</t>
  </si>
  <si>
    <t>Other</t>
  </si>
  <si>
    <t>Athletics:Track and Field</t>
  </si>
  <si>
    <t>More than one of the above</t>
  </si>
  <si>
    <t>Leisure Centre Staff</t>
  </si>
  <si>
    <t>South West</t>
  </si>
  <si>
    <t>Derbyshire Sport</t>
  </si>
  <si>
    <t>South Norfolk</t>
  </si>
  <si>
    <t>High Peak</t>
  </si>
  <si>
    <t>Westminster</t>
  </si>
  <si>
    <t>Stockton on Tees UA</t>
  </si>
  <si>
    <t>Carlisle</t>
  </si>
  <si>
    <t>Spelthorne</t>
  </si>
  <si>
    <t>Teignbridge</t>
  </si>
  <si>
    <t>Coventry UA</t>
  </si>
  <si>
    <t>Hambleton</t>
  </si>
  <si>
    <t>Park/Open Space</t>
  </si>
  <si>
    <t>Aus. Rules Football</t>
  </si>
  <si>
    <t xml:space="preserve">West Midlands </t>
  </si>
  <si>
    <t>Leicestershire and Rutland Sports Partnership</t>
  </si>
  <si>
    <t>North East Derbyshire</t>
  </si>
  <si>
    <t>Copeland</t>
  </si>
  <si>
    <t>Surrey Heath</t>
  </si>
  <si>
    <t>Torbay UA</t>
  </si>
  <si>
    <t>North Warwickshire</t>
  </si>
  <si>
    <t>Harrogate</t>
  </si>
  <si>
    <t>Private Organisation Venue</t>
  </si>
  <si>
    <t>Badminton</t>
  </si>
  <si>
    <t>NGB Staff</t>
  </si>
  <si>
    <t>Yorkshire</t>
  </si>
  <si>
    <t>Lincolnshire Sports Partnership</t>
  </si>
  <si>
    <t>Broxbourne</t>
  </si>
  <si>
    <t>South Derbyshire</t>
  </si>
  <si>
    <t>Barking and Dagenham</t>
  </si>
  <si>
    <t>Gateshead</t>
  </si>
  <si>
    <t>Eden</t>
  </si>
  <si>
    <t>Tandridge</t>
  </si>
  <si>
    <t>Torridge</t>
  </si>
  <si>
    <t>Nuneaton and Bedworth</t>
  </si>
  <si>
    <t>Richmondshire</t>
  </si>
  <si>
    <t>School Venue</t>
  </si>
  <si>
    <t>Baseball</t>
  </si>
  <si>
    <t>Northamptonshire Sport</t>
  </si>
  <si>
    <t>Dacorum</t>
  </si>
  <si>
    <t>Bexley</t>
  </si>
  <si>
    <t>Newcastle upon Tyne</t>
  </si>
  <si>
    <t>South Lakeland</t>
  </si>
  <si>
    <t>Waverley</t>
  </si>
  <si>
    <t>West Devon</t>
  </si>
  <si>
    <t>Rugby</t>
  </si>
  <si>
    <t>Ryedale</t>
  </si>
  <si>
    <t>School and Club Venues</t>
  </si>
  <si>
    <t>Basketball</t>
  </si>
  <si>
    <t>Private Organisation Staff</t>
  </si>
  <si>
    <t>Sport Nottinghamshire</t>
  </si>
  <si>
    <t>East Hertfordshire</t>
  </si>
  <si>
    <t>Blaby</t>
  </si>
  <si>
    <t>City of London</t>
  </si>
  <si>
    <t>North Tyneside</t>
  </si>
  <si>
    <t>Woking</t>
  </si>
  <si>
    <t>Solihull UA</t>
  </si>
  <si>
    <t>Scarborough</t>
  </si>
  <si>
    <t>Sport on the Doorstep</t>
  </si>
  <si>
    <t>BMX</t>
  </si>
  <si>
    <t>Sport on the Doorstep Staff</t>
  </si>
  <si>
    <t>Hertsmere</t>
  </si>
  <si>
    <t>Charnwood</t>
  </si>
  <si>
    <t>Greenwich</t>
  </si>
  <si>
    <t>South Tyneside</t>
  </si>
  <si>
    <t>Bolton</t>
  </si>
  <si>
    <t>Bournemouth UA</t>
  </si>
  <si>
    <t>Stratford on Avon</t>
  </si>
  <si>
    <t>Selby</t>
  </si>
  <si>
    <t>Sports Club Venue</t>
  </si>
  <si>
    <t>Boating/Dragon Boat Racing</t>
  </si>
  <si>
    <t>Sports Club Staff</t>
  </si>
  <si>
    <t>North Hertfordshire</t>
  </si>
  <si>
    <t>Harborough</t>
  </si>
  <si>
    <t>Hackney</t>
  </si>
  <si>
    <t>Sunderland</t>
  </si>
  <si>
    <t>Bury</t>
  </si>
  <si>
    <t>Bracknell Forest UA</t>
  </si>
  <si>
    <t>Christchurch</t>
  </si>
  <si>
    <t>Warwick</t>
  </si>
  <si>
    <t>York UA</t>
  </si>
  <si>
    <t>Youth Club Venue</t>
  </si>
  <si>
    <t>Boccia</t>
  </si>
  <si>
    <t>Youth Club Staff</t>
  </si>
  <si>
    <t>St Albans</t>
  </si>
  <si>
    <t>Hinckley and Bosworth</t>
  </si>
  <si>
    <t>Havering</t>
  </si>
  <si>
    <t>Manchester</t>
  </si>
  <si>
    <t>Reading UA</t>
  </si>
  <si>
    <t>East Dorset</t>
  </si>
  <si>
    <t>Bowls/Petanque</t>
  </si>
  <si>
    <t>Youth Service Staff</t>
  </si>
  <si>
    <t>Stevenage</t>
  </si>
  <si>
    <t>Leicester UA</t>
  </si>
  <si>
    <t>Lewisham</t>
  </si>
  <si>
    <t>Oldham</t>
  </si>
  <si>
    <t>Slough UA</t>
  </si>
  <si>
    <t>North Dorset</t>
  </si>
  <si>
    <t>Shropshire UA</t>
  </si>
  <si>
    <t>Barnsley</t>
  </si>
  <si>
    <t>Boxing</t>
  </si>
  <si>
    <t>Three Rivers</t>
  </si>
  <si>
    <t>Melton</t>
  </si>
  <si>
    <t>Newham</t>
  </si>
  <si>
    <t>Rochdale</t>
  </si>
  <si>
    <t>West Berkshire UA</t>
  </si>
  <si>
    <t>Poole UA</t>
  </si>
  <si>
    <t>Telford and Wrekin UA</t>
  </si>
  <si>
    <t>Doncaster</t>
  </si>
  <si>
    <t>Canoe Polo</t>
  </si>
  <si>
    <t>County Durham Sport</t>
  </si>
  <si>
    <t>Watford</t>
  </si>
  <si>
    <t>North West Leicestershire</t>
  </si>
  <si>
    <t>Redbridge</t>
  </si>
  <si>
    <t>Salford</t>
  </si>
  <si>
    <t>Windsor and Maidenhead UA</t>
  </si>
  <si>
    <t>Purbeck</t>
  </si>
  <si>
    <t>Rotherham</t>
  </si>
  <si>
    <t>Canoeing</t>
  </si>
  <si>
    <t>Northumberland Sport</t>
  </si>
  <si>
    <t>Welwyn Hatfield</t>
  </si>
  <si>
    <t>Oadby and Wigston</t>
  </si>
  <si>
    <t>Tower Hamlets</t>
  </si>
  <si>
    <t>Stockport</t>
  </si>
  <si>
    <t>Wokingham UA</t>
  </si>
  <si>
    <t>West Dorset</t>
  </si>
  <si>
    <t>Cannock Chase</t>
  </si>
  <si>
    <t>Sheffield</t>
  </si>
  <si>
    <t>Cheerleading</t>
  </si>
  <si>
    <t>Tees Valley Sports Partnership</t>
  </si>
  <si>
    <t>Rutland UA</t>
  </si>
  <si>
    <t>Tameside</t>
  </si>
  <si>
    <t>Weymouth and Portland</t>
  </si>
  <si>
    <t>East Staffordshire</t>
  </si>
  <si>
    <t>Climbing/Mountaineering</t>
  </si>
  <si>
    <t>Tyne and Wear Sport</t>
  </si>
  <si>
    <t>Cambridge</t>
  </si>
  <si>
    <t>Barnet</t>
  </si>
  <si>
    <t>Trafford</t>
  </si>
  <si>
    <t>Aylesbury Vale</t>
  </si>
  <si>
    <t>Lichfield</t>
  </si>
  <si>
    <t>Bradford</t>
  </si>
  <si>
    <t>Cricket</t>
  </si>
  <si>
    <t>East Cambridgeshire</t>
  </si>
  <si>
    <t>Boston</t>
  </si>
  <si>
    <t>Enfield</t>
  </si>
  <si>
    <t>Wigan</t>
  </si>
  <si>
    <t>Chiltern</t>
  </si>
  <si>
    <t>Cornwall UA</t>
  </si>
  <si>
    <t>Newcastle under Lyme</t>
  </si>
  <si>
    <t>Calderdale</t>
  </si>
  <si>
    <t>Croquet</t>
  </si>
  <si>
    <t>Active Cumbria</t>
  </si>
  <si>
    <t>Fenland</t>
  </si>
  <si>
    <t>East Lindsey</t>
  </si>
  <si>
    <t>Haringey</t>
  </si>
  <si>
    <t>Milton Keynes UA</t>
  </si>
  <si>
    <t>Cheltenham</t>
  </si>
  <si>
    <t>South Staffordshire</t>
  </si>
  <si>
    <t>Kirklees</t>
  </si>
  <si>
    <t>Curling</t>
  </si>
  <si>
    <t>Greater Sport</t>
  </si>
  <si>
    <t>Huntingdonshire</t>
  </si>
  <si>
    <t>Lincoln</t>
  </si>
  <si>
    <t>Waltham Forest</t>
  </si>
  <si>
    <t>Blackburn with Darwen UA</t>
  </si>
  <si>
    <t>South Bucks</t>
  </si>
  <si>
    <t>Cotswold</t>
  </si>
  <si>
    <t>Stafford</t>
  </si>
  <si>
    <t>Leeds</t>
  </si>
  <si>
    <t>Cycling</t>
  </si>
  <si>
    <t>Lancashire Sports Partnership</t>
  </si>
  <si>
    <t>Peterborough UA</t>
  </si>
  <si>
    <t>North Kesteven</t>
  </si>
  <si>
    <t>Blackpool UA</t>
  </si>
  <si>
    <t>Wycombe</t>
  </si>
  <si>
    <t>Forest of Dean</t>
  </si>
  <si>
    <t>Staffordshire Moorlands</t>
  </si>
  <si>
    <t>Wakefield</t>
  </si>
  <si>
    <t>Dance Exercise/Zumba</t>
  </si>
  <si>
    <t>Merseyside Sports Partnership</t>
  </si>
  <si>
    <t>South Cambridgeshire</t>
  </si>
  <si>
    <t>South Holland</t>
  </si>
  <si>
    <t>Bromley</t>
  </si>
  <si>
    <t>Burnley</t>
  </si>
  <si>
    <t>Gloucester</t>
  </si>
  <si>
    <t>Stoke on Trent UA</t>
  </si>
  <si>
    <t>Diving</t>
  </si>
  <si>
    <t>Active Surrey</t>
  </si>
  <si>
    <t>South Kesteven</t>
  </si>
  <si>
    <t>Croydon</t>
  </si>
  <si>
    <t>Chorley</t>
  </si>
  <si>
    <t>Ashford</t>
  </si>
  <si>
    <t>Stroud</t>
  </si>
  <si>
    <t>Tamworth</t>
  </si>
  <si>
    <t>Dodgeball</t>
  </si>
  <si>
    <t>Basildon</t>
  </si>
  <si>
    <t>West Lindsey</t>
  </si>
  <si>
    <t>Kingston upon Thames</t>
  </si>
  <si>
    <t>Fylde</t>
  </si>
  <si>
    <t>Canterbury</t>
  </si>
  <si>
    <t>Tewkesbury</t>
  </si>
  <si>
    <t>Equestrian</t>
  </si>
  <si>
    <t>Braintree</t>
  </si>
  <si>
    <t>Merton</t>
  </si>
  <si>
    <t>Hyndburn</t>
  </si>
  <si>
    <t>Dartford</t>
  </si>
  <si>
    <t>Bromsgrove</t>
  </si>
  <si>
    <t>Fencing</t>
  </si>
  <si>
    <t>Kent Sport</t>
  </si>
  <si>
    <t>Brentwood</t>
  </si>
  <si>
    <t>Corby</t>
  </si>
  <si>
    <t>Richmond upon Thames</t>
  </si>
  <si>
    <t>Lancaster</t>
  </si>
  <si>
    <t>Dover</t>
  </si>
  <si>
    <t>Mendip</t>
  </si>
  <si>
    <t>Herefordshire UA</t>
  </si>
  <si>
    <t>Football</t>
  </si>
  <si>
    <t>Oxfordshire Sports Partnership</t>
  </si>
  <si>
    <t>Castle Point</t>
  </si>
  <si>
    <t>Daventry</t>
  </si>
  <si>
    <t>Sutton</t>
  </si>
  <si>
    <t>Pendle</t>
  </si>
  <si>
    <t>Gravesham</t>
  </si>
  <si>
    <t>Sedgemoor</t>
  </si>
  <si>
    <t>Malvern Hills</t>
  </si>
  <si>
    <t>Freerunning/Parkour</t>
  </si>
  <si>
    <t>Sport Hampshire and IOW</t>
  </si>
  <si>
    <t>Chelmsford</t>
  </si>
  <si>
    <t>East Northamptonshire</t>
  </si>
  <si>
    <t>Preston</t>
  </si>
  <si>
    <t>Maidstone</t>
  </si>
  <si>
    <t>South Somerset</t>
  </si>
  <si>
    <t>Redditch</t>
  </si>
  <si>
    <t>Futsal</t>
  </si>
  <si>
    <t>Active Sussex</t>
  </si>
  <si>
    <t>Colchester</t>
  </si>
  <si>
    <t>Kettering</t>
  </si>
  <si>
    <t>Brent</t>
  </si>
  <si>
    <t>Ribble Valley</t>
  </si>
  <si>
    <t>Medway UA</t>
  </si>
  <si>
    <t>Taunton Deane</t>
  </si>
  <si>
    <t>Worcester</t>
  </si>
  <si>
    <t>Goalball</t>
  </si>
  <si>
    <t>Active Devon</t>
  </si>
  <si>
    <t>Epping Forest</t>
  </si>
  <si>
    <t>Northampton</t>
  </si>
  <si>
    <t>Ealing</t>
  </si>
  <si>
    <t>Rossendale</t>
  </si>
  <si>
    <t>Sevenoaks</t>
  </si>
  <si>
    <t>West Somerset</t>
  </si>
  <si>
    <t>Wychavon</t>
  </si>
  <si>
    <t>Golf</t>
  </si>
  <si>
    <t>Active Dorset</t>
  </si>
  <si>
    <t>Harlow</t>
  </si>
  <si>
    <t>South Northamptonshire</t>
  </si>
  <si>
    <t>Hammersmith and Fulham</t>
  </si>
  <si>
    <t>South Ribble</t>
  </si>
  <si>
    <t>Shepway</t>
  </si>
  <si>
    <t>Wyre Forest</t>
  </si>
  <si>
    <t>Gym/Fitness</t>
  </si>
  <si>
    <t>Cornwall Sports Partnership</t>
  </si>
  <si>
    <t>Maldon</t>
  </si>
  <si>
    <t>Wellingborough</t>
  </si>
  <si>
    <t>Harrow</t>
  </si>
  <si>
    <t>West Lancashire</t>
  </si>
  <si>
    <t>Swale</t>
  </si>
  <si>
    <t>Bath and North East Somerset UA</t>
  </si>
  <si>
    <t>Gymnastics</t>
  </si>
  <si>
    <t>Active Gloucestershire</t>
  </si>
  <si>
    <t>Rochford</t>
  </si>
  <si>
    <t>Hillingdon</t>
  </si>
  <si>
    <t>Wyre</t>
  </si>
  <si>
    <t>Thanet</t>
  </si>
  <si>
    <t>Bristol UA</t>
  </si>
  <si>
    <t>Handball</t>
  </si>
  <si>
    <t>Somerset Activity and Sports Partnership</t>
  </si>
  <si>
    <t>Southend UA</t>
  </si>
  <si>
    <t>Ashfield</t>
  </si>
  <si>
    <t>Hounslow</t>
  </si>
  <si>
    <t>Tonbridge and Malling</t>
  </si>
  <si>
    <t>North Somerset UA</t>
  </si>
  <si>
    <t>Hockey/Unihoc</t>
  </si>
  <si>
    <t>Wesport</t>
  </si>
  <si>
    <t>Tendring</t>
  </si>
  <si>
    <t>Bassetlaw</t>
  </si>
  <si>
    <t>Halton UA</t>
  </si>
  <si>
    <t>Tunbridge Wells</t>
  </si>
  <si>
    <t>South Gloucestershire UA</t>
  </si>
  <si>
    <t>Ice Hockey</t>
  </si>
  <si>
    <t>Wiltshire and Swindon Activity and Sports Partnership</t>
  </si>
  <si>
    <t>Thurrock UA</t>
  </si>
  <si>
    <t>Broxtowe</t>
  </si>
  <si>
    <t>Knowsley</t>
  </si>
  <si>
    <t>Ice Skating</t>
  </si>
  <si>
    <t>Uttlesford</t>
  </si>
  <si>
    <t>Gedling</t>
  </si>
  <si>
    <t>Liverpool</t>
  </si>
  <si>
    <t>Cherwell</t>
  </si>
  <si>
    <t>Swindon UA</t>
  </si>
  <si>
    <t>Judo</t>
  </si>
  <si>
    <t>Black Country Be Active Partnership</t>
  </si>
  <si>
    <t>Mansfield</t>
  </si>
  <si>
    <t>Sefton</t>
  </si>
  <si>
    <t>Oxford</t>
  </si>
  <si>
    <t>Wiltshire UA</t>
  </si>
  <si>
    <t>Kabaddi</t>
  </si>
  <si>
    <t>Coventry Solihull and Warwickshire Sport</t>
  </si>
  <si>
    <t>Babergh</t>
  </si>
  <si>
    <t>Newark and Sherwood</t>
  </si>
  <si>
    <t>St Helens</t>
  </si>
  <si>
    <t>South Oxfordshire</t>
  </si>
  <si>
    <t>Karate</t>
  </si>
  <si>
    <t>Energize Shropshire Telford and Wrekin</t>
  </si>
  <si>
    <t>Forest Heath</t>
  </si>
  <si>
    <t>Nottingham UA</t>
  </si>
  <si>
    <t>Wirral</t>
  </si>
  <si>
    <t>Vale of White Horse</t>
  </si>
  <si>
    <t>Kayaking</t>
  </si>
  <si>
    <t>Sport Across Staffordshire and Stoke on Trent</t>
  </si>
  <si>
    <t>Ipswich</t>
  </si>
  <si>
    <t>Rushcliffe</t>
  </si>
  <si>
    <t>West Oxfordshire</t>
  </si>
  <si>
    <t>Kite Surfing</t>
  </si>
  <si>
    <t>Sports Partnership Herefordshire and Worcestershire</t>
  </si>
  <si>
    <t>Mid Suffolk</t>
  </si>
  <si>
    <t>Korfball</t>
  </si>
  <si>
    <t>Humber Sports Partnership</t>
  </si>
  <si>
    <t>St Edmundsbury</t>
  </si>
  <si>
    <t>Basingstoke and Deane</t>
  </si>
  <si>
    <t>Lacrosse</t>
  </si>
  <si>
    <t>North Yorkshire Sport</t>
  </si>
  <si>
    <t>Suffolk Coastal</t>
  </si>
  <si>
    <t>East Hampshire</t>
  </si>
  <si>
    <t>Life Saving</t>
  </si>
  <si>
    <t>South Yorkshire Sport</t>
  </si>
  <si>
    <t>Waveney</t>
  </si>
  <si>
    <t>Eastleigh</t>
  </si>
  <si>
    <t>Lishi</t>
  </si>
  <si>
    <t>West Yorkshire Sport</t>
  </si>
  <si>
    <t>Fareham</t>
  </si>
  <si>
    <t>Mixed Martial Arts</t>
  </si>
  <si>
    <t>Bedford UA</t>
  </si>
  <si>
    <t>Gosport</t>
  </si>
  <si>
    <t>Modern Pentathlon</t>
  </si>
  <si>
    <t>Central Bedfordshire UA</t>
  </si>
  <si>
    <t>Hart</t>
  </si>
  <si>
    <t>Mountain biking</t>
  </si>
  <si>
    <t>Luton UA</t>
  </si>
  <si>
    <t>Havant</t>
  </si>
  <si>
    <t>Mountaineering</t>
  </si>
  <si>
    <t>Isle of Wight UA</t>
  </si>
  <si>
    <t>Multi-Skills</t>
  </si>
  <si>
    <t>New Forest</t>
  </si>
  <si>
    <t>Multi-Sport</t>
  </si>
  <si>
    <t>Rushmoor</t>
  </si>
  <si>
    <t>Netball</t>
  </si>
  <si>
    <t>Portsmouth UA</t>
  </si>
  <si>
    <t>Orienteering</t>
  </si>
  <si>
    <t>Southampton UA</t>
  </si>
  <si>
    <t>Test Valley</t>
  </si>
  <si>
    <t>Other Disability Sport</t>
  </si>
  <si>
    <t>Winchester</t>
  </si>
  <si>
    <t>Pilates</t>
  </si>
  <si>
    <t>Polo</t>
  </si>
  <si>
    <t>Adur</t>
  </si>
  <si>
    <t>Roller Sport/Roller Skating/In-Line Skating</t>
  </si>
  <si>
    <t>Arun</t>
  </si>
  <si>
    <t>Rounders</t>
  </si>
  <si>
    <t>Brighton and Hove UA</t>
  </si>
  <si>
    <t>Rowing</t>
  </si>
  <si>
    <t>Chichester</t>
  </si>
  <si>
    <t>Rugby League</t>
  </si>
  <si>
    <t>Crawley</t>
  </si>
  <si>
    <t>Rugby Union</t>
  </si>
  <si>
    <t>Eastbourne</t>
  </si>
  <si>
    <t>Sailing/Yachting</t>
  </si>
  <si>
    <t>Hastings</t>
  </si>
  <si>
    <t>Sand and Land Yachting/Kite Sport</t>
  </si>
  <si>
    <t>Skateboarding</t>
  </si>
  <si>
    <t>Horsham</t>
  </si>
  <si>
    <t>Snowsport</t>
  </si>
  <si>
    <t>Lewes</t>
  </si>
  <si>
    <t>Softball</t>
  </si>
  <si>
    <t>Mid Sussex</t>
  </si>
  <si>
    <t>Squash/Racketball</t>
  </si>
  <si>
    <t>Rother</t>
  </si>
  <si>
    <t>Sub-Aqua</t>
  </si>
  <si>
    <t>Wealden</t>
  </si>
  <si>
    <t>Surfing</t>
  </si>
  <si>
    <t>Worthing</t>
  </si>
  <si>
    <t>Swimming</t>
  </si>
  <si>
    <t>Synchro swimming</t>
  </si>
  <si>
    <t>Table Tennis</t>
  </si>
  <si>
    <t>Tai Chi</t>
  </si>
  <si>
    <t>Taekwondo</t>
  </si>
  <si>
    <t>Tchouckball</t>
  </si>
  <si>
    <t>Tennis</t>
  </si>
  <si>
    <t>Trampolining</t>
  </si>
  <si>
    <t>Triathlon</t>
  </si>
  <si>
    <t>Ultimate Frisbee</t>
  </si>
  <si>
    <t>Volleyball</t>
  </si>
  <si>
    <t>Water Polo</t>
  </si>
  <si>
    <t>Water Skiing/Wakeboarding</t>
  </si>
  <si>
    <t>Weightlifting</t>
  </si>
  <si>
    <t>Windsurfing</t>
  </si>
  <si>
    <t>Wheelchair Basketball</t>
  </si>
  <si>
    <t>Wheelchair Rugby</t>
  </si>
  <si>
    <t>Wrestling</t>
  </si>
  <si>
    <t>Yoga</t>
  </si>
  <si>
    <t>Project Name:</t>
  </si>
  <si>
    <t>Provider Name:</t>
  </si>
  <si>
    <t>Region:</t>
  </si>
  <si>
    <t>CSP:</t>
  </si>
  <si>
    <t>Local Authority:</t>
  </si>
  <si>
    <t>Deliverer Type:</t>
  </si>
  <si>
    <t>No. of Sessions:</t>
  </si>
  <si>
    <t>Apr- June Blocks:</t>
  </si>
  <si>
    <t>Jul-Sep Blocks:</t>
  </si>
  <si>
    <t>Oct-Dec Blocks:</t>
  </si>
  <si>
    <t>Jan-Mar Blocks:</t>
  </si>
  <si>
    <t>Deliverer Name:</t>
  </si>
  <si>
    <t>Deliverer Email:</t>
  </si>
  <si>
    <t>Deliverer Phone:</t>
  </si>
  <si>
    <t>Venue Name:</t>
  </si>
  <si>
    <t>Venue Address:</t>
  </si>
  <si>
    <t>Setting Type:</t>
  </si>
  <si>
    <t>Sport:</t>
  </si>
  <si>
    <t>HE/FE Project?</t>
  </si>
  <si>
    <t>Name of HEI/FEI:</t>
  </si>
  <si>
    <t>Sporting Champion request?</t>
  </si>
  <si>
    <t>Disability Focus?</t>
  </si>
  <si>
    <t>NGB Involvement?</t>
  </si>
  <si>
    <t>Name of Exit route (s):</t>
  </si>
  <si>
    <t>[Where will the participants continue to take part in sport?]</t>
  </si>
  <si>
    <t>Contact (s):</t>
  </si>
  <si>
    <t>[Who will ensure that all participants can continue to take part in sport?]</t>
  </si>
  <si>
    <t>Contact's(') Role(s):</t>
  </si>
  <si>
    <t>[How will the person named above help the participants to continue to take part in sport?]</t>
  </si>
  <si>
    <t>14-16s</t>
  </si>
  <si>
    <t>17-18s</t>
  </si>
  <si>
    <t>19-21s</t>
  </si>
  <si>
    <t>22-25s</t>
  </si>
  <si>
    <t>Total</t>
  </si>
  <si>
    <t>Male:</t>
  </si>
  <si>
    <t>Female:</t>
  </si>
  <si>
    <t>Total:</t>
  </si>
  <si>
    <r>
      <t xml:space="preserve">Project Expenditure and Income </t>
    </r>
    <r>
      <rPr>
        <b/>
        <sz val="10"/>
        <color rgb="FFFF0000"/>
        <rFont val="Verdana"/>
        <family val="2"/>
      </rPr>
      <t>(Enter totals for all blocks and sessions)</t>
    </r>
  </si>
  <si>
    <r>
      <t xml:space="preserve">Expenditure </t>
    </r>
    <r>
      <rPr>
        <b/>
        <sz val="10"/>
        <color rgb="FFFF0000"/>
        <rFont val="Verdana"/>
        <family val="2"/>
      </rPr>
      <t>(including in kind costs)</t>
    </r>
  </si>
  <si>
    <t>Expenditure Details</t>
  </si>
  <si>
    <t>Amount</t>
  </si>
  <si>
    <t>Income (In Kind)</t>
  </si>
  <si>
    <t>Income Details</t>
  </si>
  <si>
    <t>Partner 1:</t>
  </si>
  <si>
    <t>[Partner funding e.g. free venue hire]</t>
  </si>
  <si>
    <t>Partner 2:</t>
  </si>
  <si>
    <t>[Partner funding e.g. volunteer hours]</t>
  </si>
  <si>
    <t>Equipment:</t>
  </si>
  <si>
    <t>[Cost per hour of hiring or purchasing]</t>
  </si>
  <si>
    <t>Partner 3:</t>
  </si>
  <si>
    <t>Travel:</t>
  </si>
  <si>
    <t>[Describe any travel expenses]</t>
  </si>
  <si>
    <t>Other:</t>
  </si>
  <si>
    <t>Marketing:</t>
  </si>
  <si>
    <t>[List any marketing expenses]</t>
  </si>
  <si>
    <t>Income (In Kind) Sub-Total:</t>
  </si>
  <si>
    <t>Training:</t>
  </si>
  <si>
    <t>[List any training costs]</t>
  </si>
  <si>
    <t>Income (Cash)</t>
  </si>
  <si>
    <t>[List any other costs]</t>
  </si>
  <si>
    <t>[Partner funding e.g. cash donation]</t>
  </si>
  <si>
    <t>Participants</t>
  </si>
  <si>
    <t>[Nominal cost to participants]</t>
  </si>
  <si>
    <t>Total Project Expenditure:</t>
  </si>
  <si>
    <t>Income (Cash) Sub-Total:</t>
  </si>
  <si>
    <t>Total Project Income:</t>
  </si>
  <si>
    <t>Active Essex</t>
  </si>
  <si>
    <t>11-13s</t>
  </si>
  <si>
    <t>Example Local Authority</t>
  </si>
  <si>
    <t>Data Summary</t>
  </si>
  <si>
    <t>Project Details</t>
  </si>
  <si>
    <t>Total Project Expenditure and Income</t>
  </si>
  <si>
    <t>Project Expenditure</t>
  </si>
  <si>
    <t>Project Income</t>
  </si>
  <si>
    <t>Project No.</t>
  </si>
  <si>
    <t>Project Name</t>
  </si>
  <si>
    <t>Provider Name</t>
  </si>
  <si>
    <t>Local Authority</t>
  </si>
  <si>
    <t>Deliverer Name</t>
  </si>
  <si>
    <t>Number of Blocks: Quarter 1</t>
  </si>
  <si>
    <t>Number of Blocks: Quarter 2</t>
  </si>
  <si>
    <t>Number of Blocks: Quarter 3</t>
  </si>
  <si>
    <t>Number of Blocks: Quarter 4</t>
  </si>
  <si>
    <t>Total Number of Blocks</t>
  </si>
  <si>
    <t>No. of 
Sessions</t>
  </si>
  <si>
    <t>Sporting Champion Request?</t>
  </si>
  <si>
    <t>Male</t>
  </si>
  <si>
    <t>Female</t>
  </si>
  <si>
    <t>Total Project 
Expenditure</t>
  </si>
  <si>
    <t>Total Project 
Income</t>
  </si>
  <si>
    <t>Sportivate Funding
Request</t>
  </si>
  <si>
    <t>Facilities</t>
  </si>
  <si>
    <t>Equipment</t>
  </si>
  <si>
    <t>Travel</t>
  </si>
  <si>
    <t>Marketing</t>
  </si>
  <si>
    <t>Training</t>
  </si>
  <si>
    <t>Income (In Kind)
Sub-Total</t>
  </si>
  <si>
    <t>Income (Cash)
Sub-Total</t>
  </si>
  <si>
    <t>Income (Cash) 
Participants</t>
  </si>
  <si>
    <t>Quarter 1  breakdown Participants</t>
  </si>
  <si>
    <t>Quarter 2  breakdown Participants</t>
  </si>
  <si>
    <t>Quarter 3  breakdown Participants</t>
  </si>
  <si>
    <t>Quarter 4  breakdown Participants</t>
  </si>
  <si>
    <t>Quarter 1  breakdown Sportivate funding</t>
  </si>
  <si>
    <t>Quarter 2  breakdown Sportivate funding</t>
  </si>
  <si>
    <t>Quarter 3  breakdown Sportivate funding</t>
  </si>
  <si>
    <t>Quarter 4  breakdown Sportivate funding</t>
  </si>
  <si>
    <t>Project1</t>
  </si>
  <si>
    <t>Project2</t>
  </si>
  <si>
    <t>Project3</t>
  </si>
  <si>
    <t>Project4</t>
  </si>
  <si>
    <t>Project5</t>
  </si>
  <si>
    <t>Project6</t>
  </si>
  <si>
    <t>Totals</t>
  </si>
  <si>
    <t>Data Analysis</t>
  </si>
  <si>
    <t>Sports</t>
  </si>
  <si>
    <t>No. of Projects</t>
  </si>
  <si>
    <t>% of All Projects</t>
  </si>
  <si>
    <t>Expenditure</t>
  </si>
  <si>
    <t>TOTAL</t>
  </si>
  <si>
    <t>Gender</t>
  </si>
  <si>
    <t>Age Groups</t>
  </si>
  <si>
    <t>Sporting Champion Requested Projects</t>
  </si>
  <si>
    <t>Number</t>
  </si>
  <si>
    <t>Disability Focus Projects</t>
  </si>
  <si>
    <t>HE Involved Projects</t>
  </si>
  <si>
    <t>FE Involved Projects</t>
  </si>
  <si>
    <t>Both HE and FE involved projects</t>
  </si>
  <si>
    <t>Proportion of Spend on Equipment</t>
  </si>
  <si>
    <t>Recognised Partnership work</t>
  </si>
  <si>
    <t>Recognised Partnership work?</t>
  </si>
  <si>
    <t>Recognised Partnership Work</t>
  </si>
  <si>
    <t>Sportivate Plan Guidance Notes</t>
  </si>
  <si>
    <t>Summary</t>
  </si>
  <si>
    <t>Explanation of Sheets</t>
  </si>
  <si>
    <t>Sheet</t>
  </si>
  <si>
    <t>Purpose</t>
  </si>
  <si>
    <t>Completion</t>
  </si>
  <si>
    <t>Guidance Notes</t>
  </si>
  <si>
    <t>To tell you all you need to know</t>
  </si>
  <si>
    <t>Nothing to complete</t>
  </si>
  <si>
    <t xml:space="preserve">To collate all data from all projects and create totals </t>
  </si>
  <si>
    <t xml:space="preserve">Automatically updates </t>
  </si>
  <si>
    <t>To provide a summary of the key data</t>
  </si>
  <si>
    <t>Automatically updates</t>
  </si>
  <si>
    <t>Project Sheets</t>
  </si>
  <si>
    <t>To provide information on the different Sportivate projects</t>
  </si>
  <si>
    <t>Deliverers complete</t>
  </si>
  <si>
    <t>Automatic Updates</t>
  </si>
  <si>
    <t>Data Summary Sheet</t>
  </si>
  <si>
    <t>Data Analysis Sheet</t>
  </si>
  <si>
    <t xml:space="preserve">The Data Analysis sheet provides an analysis from all of the Project sheets with totals or averages for sports, setting, deliverer, gender, age groups, Sporting Champions requests, disability/HE-FE projects, NGB roles and expenditure per retained participant as well as a retain/spend breakdown by sport. </t>
  </si>
  <si>
    <t>Completing a Project Sheet</t>
  </si>
  <si>
    <t>The spreadsheet intentionally starts at row 95 so please don't try and change it. All of the data needed to create the options for the drop down menus is stored in rows 1-95.</t>
  </si>
  <si>
    <t xml:space="preserve">1. Project Name </t>
  </si>
  <si>
    <t>2. Provider Name</t>
  </si>
  <si>
    <t>3. Region, CSP and Local Authority (Drop Down)</t>
  </si>
  <si>
    <t>4. Deliverer Type (Drop Down)</t>
  </si>
  <si>
    <t>5. No. of Sessions (Drop Down)</t>
  </si>
  <si>
    <t xml:space="preserve">Select the number of weekly coaching sessions. Session numbers are limited to minimum 6 and maximum 8. If you are running taster sessions or if you are running more than 8 sessions please refer to this in the 'Weekly coaching sessions' box. </t>
  </si>
  <si>
    <t>6. No. of Blocks per quarter</t>
  </si>
  <si>
    <t>7. Deliverer Name &amp; Contact Details, Venue name &amp; Details</t>
  </si>
  <si>
    <t>Select the most appropriate setting type for where the project is being delivered. For projects where sessions are delivered at both a school/college/higher education institution and club select from the 'School and Club' or 'College/HEI and Club' options. If you select 'mixture' or 'other' please include the setting types in the 'Weekly Coaching Sessions Description'.</t>
  </si>
  <si>
    <t xml:space="preserve">One of the options is ‘Sport On The Doorstep’. This is defined as sport delivered for participants when they want it, where they want it and how they want it. This will often be estate-based sports provision involving staff with the skills to deliver sport in an informal way. The weekly coaching sessions may take place in a formal sports facility such as a Multi-Use Games Area or a leisure centre. Alternatively it may take place on available open space or in a community building. The key factor in 'Sport On The Doorstep' is that it removes the barriers of cost, the need to travel or the formality of school/college/higher education institution or club based sport. </t>
  </si>
  <si>
    <t>If the project is multi-sport select 'Multi-Sport' and include the list of sports involved in the 'Weekly Coaching Sessions Description'. If you select 'other' include the sport in the 'Weekly Coaching Sessions Description'.</t>
  </si>
  <si>
    <t>If the sport is a dedicated disability sport select the specific sport (e.g. 'Wheelchair Rugby'). If the disability sport is not listed select 'Other Disability Sport' and detail the sport in the 'Weekly Coaching Sessions Description'. If the project is being delivered inclusively so that disabled participants can take part select the sport (e.g. 'Archery') and indicate in the 'Weekly Coaching Sessions Description' that it is being delivered so that disabled participants can take part.</t>
  </si>
  <si>
    <t>Select 'HE', 'FE, or 'Both HE and FE' to state if one or more Further Education Institutions and/or Higher Education Institutions are involved in the project. Their involvement could be anything from simply signposting students to the project or being the provider who is managing the finances/KPIs of the project. For further education please only include further education colleges or stand alone sixth form colleges (i.e. not school sixth forms or schools that call themselves colleges). Select 'No' if Further Education Institutions and higher education institutions are not involved in the project.</t>
  </si>
  <si>
    <t>Enter the name of the Higher Education Institution and/or Further Education College if applicable.</t>
  </si>
  <si>
    <t>Please use the 'Expenditure and Income Details' cells to explain the costs of the project (e.g. an hourly coaching rate) recorded in the subsequent 'Amount' cells. Insert the expenditure and income amounts for the total project cost and not just Sport England's Sportivate contribution. If the project secures any income stream please ensure that you insert the amounts appropriately: either 'In Kind' or 'Cash'. All income, in kind or in cash, recorded in the Project income cells must also be reflected and offset in the project expenditure box (as for example, in a profit-loss account). If it is not, the calculation made by the spreadsheet will not result in an accurate claim.  It is essential that the income amounts are inserted accurately for every project, even if they're deliberately blank/zero, so that Sport England can monitor the income from partners/participants and meet the requirements of National Lottery funding. It is expected that the Total Project Income will be lower than the Total Project Expenditure and the difference is the Sportivate Funding Request.</t>
  </si>
  <si>
    <r>
      <t>Eligible Costs</t>
    </r>
    <r>
      <rPr>
        <sz val="10"/>
        <rFont val="Verdana"/>
        <family val="2"/>
      </rPr>
      <t xml:space="preserve">
• Staffing to deliver projects up to £40/hour (high staffing costs in delivery may affect the sustainability of a project).
• Staffing to produce and manage Sportivate Plans.
• Volunteers to help run projects – up to £50 in kind/volunteer.
• Resources and materials – items to be used in projects.
• Hire of facilities used to deliver projects.
• Transport - to get participants and staff / coaches to projects.
• Marketing/Publicity – badges, caps, posters, website, etc.
• Training/Coach Education Courses – needed to run and/or sustain the project.
• Equipment – equipment may be purchased to support direct Sportivate delivery (up to 20% of annual grant).
• Exceptionally – caretakers/CRB checks.
</t>
    </r>
    <r>
      <rPr>
        <b/>
        <sz val="10"/>
        <rFont val="Verdana"/>
        <family val="2"/>
      </rPr>
      <t>Ineligible Costs</t>
    </r>
    <r>
      <rPr>
        <sz val="10"/>
        <rFont val="Verdana"/>
        <family val="2"/>
      </rPr>
      <t xml:space="preserve">
• Overheads – storage of equipment, insurance and asset register maintenance.
• Statutory items.
• Contingency costs – replacing damaged equipment, etc.
• Purchase of vehicles.
• Buildings and refurbishment – capital building works/no bike sheds, pavilions, etc.
• Items with poor value for money.
• Items purchased before funding is offered.
• Items for projects that take place outside the UK.
• Retrospective projects – no funding can go to a project that has already started or equipment that has already been purchased.
• Projects that have no clear community/sustainable exit route.
• Projects that are insufficiently targeted.
• Projects for gifted and talented participants.
*This is not an exhaustive list - please also reference the finance FAQs sent out by Sport England, and see Lottery funding terms and conditions 
released with the Award letter.</t>
    </r>
  </si>
  <si>
    <t>Back to Data Summary</t>
  </si>
  <si>
    <t>Leap</t>
  </si>
  <si>
    <t>London Sport</t>
  </si>
  <si>
    <t>Active Cheshire</t>
  </si>
  <si>
    <t>Sport Birmingham</t>
  </si>
  <si>
    <t>Coaching cost per hour:</t>
  </si>
  <si>
    <t>Facilities cost per hour:</t>
  </si>
  <si>
    <t>Total Coaching Costs</t>
  </si>
  <si>
    <t xml:space="preserve">Total Number of Coaches </t>
  </si>
  <si>
    <t>Total Number of Coaching hours</t>
  </si>
  <si>
    <t>Cheerleading/Baton Twirling</t>
  </si>
  <si>
    <t>Number of Coaches:</t>
  </si>
  <si>
    <t>Number of Hours:</t>
  </si>
  <si>
    <t>Total Coaching cost:</t>
  </si>
  <si>
    <t>Number of Facilities:</t>
  </si>
  <si>
    <t>Total Facilities cost:</t>
  </si>
  <si>
    <t>Is the project linked to a satellite club?</t>
  </si>
  <si>
    <t>Job Centre Plus</t>
  </si>
  <si>
    <t xml:space="preserve">Housing Association </t>
  </si>
  <si>
    <t>YMCA</t>
  </si>
  <si>
    <t>Police force</t>
  </si>
  <si>
    <t>British Heart Foundation</t>
  </si>
  <si>
    <t>Satellite club linked projects</t>
  </si>
  <si>
    <t>[Partner funding e.g. marketing costs]</t>
  </si>
  <si>
    <t>[Partner funding e.g. vouchers]</t>
  </si>
  <si>
    <t>[List any other cash income]</t>
  </si>
  <si>
    <t>[List any other in-kind income]</t>
  </si>
  <si>
    <t>8. Sport (Drop Down)</t>
  </si>
  <si>
    <t>9. HE/FE Project? (Drop Down)</t>
  </si>
  <si>
    <t xml:space="preserve">10. Name of HEI/FEI </t>
  </si>
  <si>
    <t>11. Sporting Champion Request (Drop Down)</t>
  </si>
  <si>
    <t>12. Disability Focus (Drop Down)</t>
  </si>
  <si>
    <t>13. NGB Involvement &amp; role</t>
  </si>
  <si>
    <t>14. Is the project linked to a Satellite Club?</t>
  </si>
  <si>
    <t>15. Recognised Partnership work</t>
  </si>
  <si>
    <t>NGB Involved Projects</t>
  </si>
  <si>
    <t>Will the project link with a Sport England Satellite Club on its completion? If so please select the appropriate option.</t>
  </si>
  <si>
    <t>There are a limited number of 'Sporting Champions' visits available to attend Sportivate sessions throughout the country. The Champions are all world class athletes in their own fields but their support is not limited to sessions within their sport. Sporting Champions' support can encourage more participants to attend 5 out of 6 sessions and continue with the sport after sessions have ended. For further information on the scheme please visit www.sportingchampions.org.uk . If you feel that your project would benefit from this support, please choose 'Yes' from the drop down menu to alert your CSP Sportivate lead to this possibility. The request for a Sporting Champion must go through your CSP. You may be asked to help evaluate the visit of the Champion who attends your project.</t>
  </si>
  <si>
    <t>Expenditure/Completed Participant</t>
  </si>
  <si>
    <t>Completed Participants Targets</t>
  </si>
  <si>
    <t>Sportivate Expenditure/
Completed Participant</t>
  </si>
  <si>
    <t>Total Project Expenditure/
Completed Participant</t>
  </si>
  <si>
    <t>Sportivate Expenditure/Completed Participant (Sportivate Funding Request ÷ Completed Participants Targets):</t>
  </si>
  <si>
    <t>Total Project Expenditure/Completed Participant (Total Project Expenditure ÷ Completed Participants Targets):</t>
  </si>
  <si>
    <t>Sportivate Expenditure/Completed Participant</t>
  </si>
  <si>
    <t>Total Project Expenditure/Completed Participant</t>
  </si>
  <si>
    <t xml:space="preserve">Select one of the sports listed or one of the wider categories if the sport does not feature. Select the most appropriate sport if the project is running a hybrid/adapted version of the sport i.e. if the project is 'Rush Hockey' select hockey and in the 'Weekly Coaching Sessions Description' include that it is a 'Rush Hockey' project. </t>
  </si>
  <si>
    <t>Get Berkshire Active</t>
  </si>
  <si>
    <t>Number of inactive participants</t>
  </si>
  <si>
    <t>Number of sustained participants</t>
  </si>
  <si>
    <t>No. of Inactive Participants</t>
  </si>
  <si>
    <t>% of Inactive Participants</t>
  </si>
  <si>
    <t>No. of Sustained Participants</t>
  </si>
  <si>
    <t>% of Sustained Participants</t>
  </si>
  <si>
    <t>Sportivate Expenditure/Inactive Participant (Sportivate Funding Request Total Project Expenditure ÷ Inactive Participants Targets):</t>
  </si>
  <si>
    <t>Total Project Expenditure/Inactive Participant (Total Project Expenditure ÷ Inactive Participants Targets):</t>
  </si>
  <si>
    <t>Sportivate Expenditure/Sustained Participant (Sportivate Funding Request Total Project Expenditure ÷ Sustained Participants Targets):</t>
  </si>
  <si>
    <t>Total Project Expenditure/Sustained Participant (Total Project Expenditure ÷ Sustained Participants Targets):</t>
  </si>
  <si>
    <t>Sportivate Expenditure/Inactive Participant</t>
  </si>
  <si>
    <t>Total Project Expenditure/Inactive Participant</t>
  </si>
  <si>
    <t>Sportivate Expenditure/Sustained Participant</t>
  </si>
  <si>
    <t>Total Project Expenditure/Sustained Participant</t>
  </si>
  <si>
    <t>Inactive Participants</t>
  </si>
  <si>
    <t>Sustained Participants</t>
  </si>
  <si>
    <t>Expenditure/Inactive Participant</t>
  </si>
  <si>
    <t>Expenditure/Sustained Participant</t>
  </si>
  <si>
    <t>Sustained Participants Targets</t>
  </si>
  <si>
    <t>Inactive Participants Targets</t>
  </si>
  <si>
    <t>No. of Reached Participants</t>
  </si>
  <si>
    <t>PLEASE COMPLETE THE LIGHT BLUE BOXES ONLY - THE YELLOW/GREEN BOXES WILL POPULATE THEMSELVES USING INFORMATION THAT YOU HAVE PROVIDED</t>
  </si>
  <si>
    <t>Housing Association</t>
  </si>
  <si>
    <t>Police Force</t>
  </si>
  <si>
    <t>Ambition</t>
  </si>
  <si>
    <t>Deliverer Phone</t>
  </si>
  <si>
    <t>Deliverer Email</t>
  </si>
  <si>
    <t>This page will populate automatically from the project sheets</t>
  </si>
  <si>
    <t>Performance Measure Definitions</t>
  </si>
  <si>
    <r>
      <t xml:space="preserve">Completed Target </t>
    </r>
    <r>
      <rPr>
        <sz val="10"/>
        <rFont val="Verdana"/>
        <family val="2"/>
      </rPr>
      <t>- This target relates to the number of young people who successfully complete their 6-8 weekly coaching sessions by missing no more than one session (previously known as the retained target).</t>
    </r>
    <r>
      <rPr>
        <b/>
        <sz val="10"/>
        <rFont val="Verdana"/>
        <family val="2"/>
      </rPr>
      <t xml:space="preserve"> </t>
    </r>
  </si>
  <si>
    <r>
      <t xml:space="preserve">Inactive Target </t>
    </r>
    <r>
      <rPr>
        <sz val="10"/>
        <rFont val="Verdana"/>
        <family val="2"/>
      </rPr>
      <t xml:space="preserve">- This target relates to the proportion of young people reached by Sportivate who, when completing their participant registration form, state that they have taken part in sport for at least 30 minutes for 0-3 days in the previous 28 days (&lt;1x30). </t>
    </r>
  </si>
  <si>
    <t>Only complete the boxes/cells that are shaded in BLUE. The GREEN AND YELLOW boxes/cells will populate themselves as the project sheet is completed</t>
  </si>
  <si>
    <t>16. Evidence of Demand/Need Description</t>
  </si>
  <si>
    <t>17. Sustainability/Exit Route Description</t>
  </si>
  <si>
    <t>18. Weekly Coaching Sessions Description</t>
  </si>
  <si>
    <t>19. Completed and Reached Participants Targets</t>
  </si>
  <si>
    <t>20. Sustained Participants Target</t>
  </si>
  <si>
    <t>21. Inactive Participants Target</t>
  </si>
  <si>
    <t>22. Project Expenditure and Income</t>
  </si>
  <si>
    <t>Participant income estimates should be conservative to avoid project overspend if participant numbers do not reach targets. 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 The Sportivate Funding Request and subsequent Sportivate Expenditure and Total Project Expenditure calculations will all automatically update.</t>
  </si>
  <si>
    <t>In order for the automatic updates to work, several formulas have been added to the spreadsheet. Please do not add any columns/rows or change any formulas because this will mean that the Data Summary and Data Analysis sheets will not automatically update.</t>
  </si>
  <si>
    <t xml:space="preserve">Enter the name of the organisation, club, coach or individual running the sessions. Please include as a minimum; day time phone number; email address; venue name and postcode. If your project features more than one deliverer, please include other contact details in the weekly coaching sessions box. Please be aware that this information will be available to County Sports Partnerships and Sport England but will not be used unless necessary.   </t>
  </si>
  <si>
    <t xml:space="preserve">If the project is specifically aimed at participants with a disability please select 'Yes'. If there is no disability focus select 'No' or leave it blank. If your project will include both able bodied and disabled participants, please reference this by using the word 'inclusive' in the 'weekly coaching sessions box' to help Sport England identify examples of good practice across the country. When naming your disability specific project on the Sportivate portal please use the word 'disability' in the title.  </t>
  </si>
  <si>
    <t>If an NGB been involved in the planning or delivery of this project please select the role that best describes their involvement.  What has their role been in the process, e.g. NGB product, deliverer, provider of equipment/advice.</t>
  </si>
  <si>
    <t>Not applicable</t>
  </si>
  <si>
    <t>Leisure Trust Facilities and Activities</t>
  </si>
  <si>
    <t>Ongoing engagement with the participants at the end of the project</t>
  </si>
  <si>
    <t>Joe Bloggs</t>
  </si>
  <si>
    <t>012345678910</t>
  </si>
  <si>
    <r>
      <t>Evidence of Demand/Need and Youth Insight Description</t>
    </r>
    <r>
      <rPr>
        <b/>
        <sz val="10"/>
        <color rgb="FFFF0000"/>
        <rFont val="Verdana"/>
        <family val="2"/>
      </rPr>
      <t xml:space="preserve"> </t>
    </r>
    <r>
      <rPr>
        <b/>
        <sz val="10"/>
        <color theme="0"/>
        <rFont val="Verdana"/>
        <family val="2"/>
      </rPr>
      <t>- (Reflecting what the participants want)</t>
    </r>
  </si>
  <si>
    <r>
      <t xml:space="preserve">Sustainability/Exit Route Description </t>
    </r>
    <r>
      <rPr>
        <b/>
        <sz val="10"/>
        <color theme="0"/>
        <rFont val="Verdana"/>
        <family val="2"/>
      </rPr>
      <t>- (Ensuring long term participation)</t>
    </r>
  </si>
  <si>
    <t>[How will the project ensure that participants carry on taking part after the weekly coaching sessions? How will the exit route fit into the participants life to encourage sustainability? What will make the participants come back when the project finishes? How does the project know if the exit route is what participants want?  How much will it cost the participants and how does the project know if this will be affordable? What incentives will the project offer to encourage participants to carry on taking part?]</t>
  </si>
  <si>
    <r>
      <t xml:space="preserve">Weekly Coaching Sessions Description/Design Principles - (Designing and delivering the right experience for the participants) </t>
    </r>
    <r>
      <rPr>
        <b/>
        <sz val="9"/>
        <color indexed="10"/>
        <rFont val="Verdana"/>
        <family val="2"/>
      </rPr>
      <t/>
    </r>
  </si>
  <si>
    <t>Is the project being run in conjunction with a Sport England brokered partner i.e. Job Centre Plus, a Housing Association, the British Heart Foundation, the police force or the YMCA? If so please select the appropriate option</t>
  </si>
  <si>
    <t xml:space="preserve">Percentage of sustained participants 
</t>
  </si>
  <si>
    <t xml:space="preserve">Percentage of inactive participants 
</t>
  </si>
  <si>
    <t>[What will delivery look like in weekly sessions? What day and time does the project plan to run the sessions? How will the project run to deliver the right experience for the participants? Does delivery reflect the design principles from Sport England's Youth Insight www.sportengland.org/media/359792/20140805-yr-insight-pack-fv.pdf</t>
  </si>
  <si>
    <t>Evidence of Demand/Need and Youth Insight Description - (Reflecting what the participants want)</t>
  </si>
  <si>
    <t>Sustainability/Exit Route Description - (Ensuring long term participation)</t>
  </si>
  <si>
    <t xml:space="preserve">Weekly Coaching Sessions Description/Design Principles - (Designing and delivering the right experience for the participants) </t>
  </si>
  <si>
    <t>The Youth Insight pack is available via this hyperlink</t>
  </si>
  <si>
    <r>
      <t xml:space="preserve">The expectation from Sport England is that every project should reflect the findings of the youth insight pack. Please read the youth insight pack when developing a project(s). </t>
    </r>
    <r>
      <rPr>
        <b/>
        <sz val="10"/>
        <rFont val="Verdana"/>
        <family val="2"/>
      </rPr>
      <t xml:space="preserve">
</t>
    </r>
    <r>
      <rPr>
        <sz val="10"/>
        <rFont val="Verdana"/>
        <family val="2"/>
      </rPr>
      <t xml:space="preserve">
</t>
    </r>
  </si>
  <si>
    <t xml:space="preserve">Insert the number of 'reached participants' that you expect to be inactive. The percentage figure will populate itself in the GREEN BOX/Cell. An inactive participant is someone who has taken part in sport for at least 30 minutes for 0-3 days in the previous 28 days (less than 1x30 minutes per week). </t>
  </si>
  <si>
    <t xml:space="preserve">You (or your providers or deliverers) need to complete all the cells which apply to your project(s). All of the questions should be addressed in the text that is entered. There are also comment boxes attached to many of the boxes to give guidance on terminology and meaning. It may be necessary to refer to this guidance sheet in addition to the project sheet in order to complete it fully.  </t>
  </si>
  <si>
    <r>
      <t>How many participants do you expect to complete the sessions? How many males and females? How old will they be?</t>
    </r>
    <r>
      <rPr>
        <b/>
        <sz val="10"/>
        <color indexed="10"/>
        <rFont val="Verdana"/>
        <family val="2"/>
      </rPr>
      <t xml:space="preserve">                                                                                                   Completed participants must attend 5 of 6, 6 of 7 or 7 of 8 sessions. Enter total for all blocks and sessions.</t>
    </r>
  </si>
  <si>
    <r>
      <t>How many participants do you expect to be reached?</t>
    </r>
    <r>
      <rPr>
        <b/>
        <sz val="9.5"/>
        <color rgb="FFFF0000"/>
        <rFont val="Verdana"/>
        <family val="2"/>
      </rPr>
      <t xml:space="preserve"> 
Reached participants attend at least one session</t>
    </r>
  </si>
  <si>
    <r>
      <t xml:space="preserve">How many of the completed participants do you expect to be sustained in sport three months after the end of the Sportivate project? 
</t>
    </r>
    <r>
      <rPr>
        <b/>
        <sz val="10"/>
        <color rgb="FFFF0000"/>
        <rFont val="Verdana"/>
        <family val="2"/>
      </rPr>
      <t>Sustained</t>
    </r>
    <r>
      <rPr>
        <b/>
        <sz val="10"/>
        <color indexed="10"/>
        <rFont val="Verdana"/>
        <family val="2"/>
      </rPr>
      <t xml:space="preserve"> participants are still active three months after the end of the Sportivate project. Active means someone who has taken part in sport for at least 30 minutes on 4 or more days in the previous 28 days (equal to or more than 1x30 minutes per week). Enter total for all blocks and sessions.</t>
    </r>
  </si>
  <si>
    <r>
      <t xml:space="preserve">How many of the reached participants do you expect to be inactive? 
</t>
    </r>
    <r>
      <rPr>
        <b/>
        <sz val="10"/>
        <color rgb="FFFF0000"/>
        <rFont val="Verdana"/>
        <family val="2"/>
      </rPr>
      <t>I</t>
    </r>
    <r>
      <rPr>
        <b/>
        <sz val="10"/>
        <color indexed="10"/>
        <rFont val="Verdana"/>
        <family val="2"/>
      </rPr>
      <t>nactive participants have taken part in sport for at least 30 minutes for 0-3 days in the previous 28 days (less than 1x30 minutes per week). Enter total for all blocks and sessions.</t>
    </r>
  </si>
  <si>
    <t>Completed Participants</t>
  </si>
  <si>
    <t>No. of Completed Participants</t>
  </si>
  <si>
    <t>% of Completed Participants</t>
  </si>
  <si>
    <t xml:space="preserve">Insert the number of 'completed ' that are predicted to be sustained in sport three months after the end of the Sportivate project. The percentage figure will populate itself in the GREEN BOX/Cell. A sustained participant is a participant who is still active three months after the end of the Sportivate project. Active means someone who has taken part in sport for at least 30 minutes on 4 or more days in the previous 28 days (equal to or more than 1x30 minutes per week). The sustain target in the first 4 years of the programme has been around 80%-85%. </t>
  </si>
  <si>
    <t>SPORTIVATE FUNDING REQUEST (TOTAL PROJECT EXPENDITURE - TOTAL PROJECT INCOME):</t>
  </si>
  <si>
    <t>[How is this an additional/new project targeting new participants to this sport and this setting?  How do you know that there is demand and/or need for the project from these young people? How will you ensure that the project is well attended by irregular or consistently inactive young people?]</t>
  </si>
  <si>
    <t>Admin time</t>
  </si>
  <si>
    <t>Induction subsidy at £10 per participant</t>
  </si>
  <si>
    <t>Cost of Induction (£15 per participant)</t>
  </si>
  <si>
    <t>£5 contribution towards induction</t>
  </si>
  <si>
    <t>Marketing costs</t>
  </si>
  <si>
    <t>Leaflets, banners, admin for email/text/Facebook</t>
  </si>
  <si>
    <t>joe.bloggs@project.org</t>
  </si>
  <si>
    <r>
      <rPr>
        <b/>
        <sz val="10"/>
        <rFont val="Verdana"/>
        <family val="2"/>
      </rPr>
      <t>Sustain Target</t>
    </r>
    <r>
      <rPr>
        <sz val="10"/>
        <rFont val="Verdana"/>
        <family val="2"/>
      </rPr>
      <t xml:space="preserve"> - This target relates to the proportion of young people who, when completing their participant registration form, state that they have taken part in sport for at least 30 minutes for 0-3 days in the previous 28 days (&lt;1x30). It then compares this against the proportion of young people who, when completing a participant tracking survey three months after their 6-8 weekly coaching sessions have finished, state that they have taken part in sport for at least 30 minutes for 4 days or more in the previous 28 days (&gt;1x30). </t>
    </r>
    <r>
      <rPr>
        <b/>
        <sz val="10"/>
        <rFont val="Verdana"/>
        <family val="2"/>
      </rPr>
      <t>This is the headline performance measure for Sportivate.</t>
    </r>
  </si>
  <si>
    <t>Example Leisure Centre</t>
  </si>
  <si>
    <t>This Girl Can - Example project</t>
  </si>
  <si>
    <t>Example CSP</t>
  </si>
  <si>
    <t>Example Region</t>
  </si>
  <si>
    <t>Example Road, EX1 7PL</t>
  </si>
  <si>
    <t>Instructor time and facility hire</t>
  </si>
  <si>
    <t>Two months free membership for participants who complete the project</t>
  </si>
  <si>
    <t>[What will delivery look like in weekly sessions? What day and time does the project plan to run the sessions? How will the project run to deliver the right experience for the participants? Does delivery reflect the design principles from Sport England's Youth Insight (www.sportengland.org/research/encouraging-take-up/key-influences/sport-and-age)? If any of the drop down options entered at the top of the project sheet need clarification please do so here] 
The project will run over four blocks throughout the year. All participants will receive a full one to one induction with a personalised gym programme developed to meet their individual goals and needs. There will be a designated one hour a week session in the gym specifically for the participants where they will be supported by a fitness instructor who will monitor their progress and update their programme as necessary.  Participants will also be able to have full use of the facilities freely over the course of the project. This flexible approach will help to keep participants involved and hopefully convert them to full members after the project finishes. Participants will have full member access at a variety of centres across the borough. This membership type provides unlimited weekly access to; over 200 workout classes (including cycle workout, bokwa, yoga and body blast), general swimming, access to all the fitness gyms in the area.  
We will specifically make participants aware of our Ladies only gym and classes, and whilst participants will be free to use all our facilities, the ladies only gym and classes will be used to engage women who may have reservations about using mixed gyms.  Regular emails, texts and Facebook page will highlight opportunities using the hashtag/branding of This Girl Can.</t>
  </si>
  <si>
    <r>
      <t xml:space="preserve">[How will the project ensure that participants carry on taking part after the weekly coaching sessions? How will the exit route fit into the participants life to encourage sustainability? What will make the participants come back when the project finishes? How does the project know if the exit route is what participants want?  How much will it cost the participants and how does the project know if this will be affordable? What incentives will the project offer to encourage participants to carry on taking part?]
This project aims to utilise the #thisgirlcan campaign to engage young females, and specifically, women from the Asian community in physical activity. Our ladies only gym and classes will be a key message that we hope will encourage women who are anxious about attending regular mixed gyms/ fitness classes, particularly those from minority groups within the community.  Completed participants will receive free membership for two months then be offered 50% discounts on on-going memberships for the next 12 months. (Usual price £40 per month, subsidised price £20 per month). 
We believe that the range of activities available to members every week meets the needs of a wide range of people.  Membership packages offer excellent value for money for participants who exercise 1-2 times per week. </t>
    </r>
    <r>
      <rPr>
        <b/>
        <sz val="10"/>
        <color rgb="FF00B050"/>
        <rFont val="Verdana"/>
        <family val="2"/>
      </rPr>
      <t xml:space="preserve"> </t>
    </r>
    <r>
      <rPr>
        <b/>
        <sz val="10"/>
        <rFont val="Verdana"/>
        <family val="2"/>
      </rPr>
      <t xml:space="preserve">Our membership team will support participants to move into the most suitable exit route both before and after their two months free membership. After, for example, if a participant is not exercising on a regular basis then a pay as you go membership may be more suitable. Participants who are in receipt of benefits or disabilities may also be eligible for our Passport to Leisure pass.  This membership type is free of charge or provides discounts of up to 50% on a range of activities.  As an organisation, we also signpost customers onto alternative physical activity opportunities including; countryside activities, at home workouts and community sports clubs.
The marketing will focus on the production of materials to inform the young women about the project utilising This Girl Can materials, social media, leaflets and the local press. </t>
    </r>
  </si>
  <si>
    <r>
      <t xml:space="preserve">[How is this an additional/new project targeting new participants to this sport and this setting?  How do you know that there is demand and/or need for the project from these young people? How will you ensure that the project is well attended by irregular or consistently inactive young people?]  
Increasing female participation is a key strategic objective for the local authority following Active People Survey results which shows that participation by women and girls is lower than that of males. We have spoken to a number of sixth forms and colleges in the area who have all reported that girls attending them are not particularly active, but that their preference for physical activity is using the gym and group exercise classes. Following these findings we undertook consultation with female students at college freshers fayres and open days where they fedback that they would like to access gym memberships. We are particularly keen to engage with the Asian community as there is an acute need to provide physical activities for this group. </t>
    </r>
    <r>
      <rPr>
        <b/>
        <sz val="10"/>
        <rFont val="Verdana"/>
        <family val="2"/>
      </rPr>
      <t>A number of young women we consulted would be considered consistently inactive and the ladies only sessions we deliver were the number one reason, within the survey, that would get them through the door to give it a try. The Youth Insights pack also highlights, that young women are often engaged with physical activity when the experiences help them to look good and feel good. Our project will help the women to achieve these goals. 
We have capacity in our gym and fitness facilities that can be utilised and are keen to increase participation in young women using our ladies only gym to do this. This project is aimed at recruiting new members / users to our Centres. We will utilise the ThisGirlCan national campaign, which evidences the need to engage women in physical activity, and will use the campaign and messages to promote this Sportivate project, specifically aimed at 16-25 year old females.  We hope the ladies only and #thisgirlcan branding will also help to overcome social and cultural barriers.</t>
    </r>
    <r>
      <rPr>
        <b/>
        <sz val="10"/>
        <color rgb="FFFF0000"/>
        <rFont val="Verdana"/>
        <family val="2"/>
      </rPr>
      <t xml:space="preserve">
</t>
    </r>
  </si>
  <si>
    <r>
      <t xml:space="preserve">Sport England Youth Insight Pack </t>
    </r>
    <r>
      <rPr>
        <b/>
        <sz val="9"/>
        <color indexed="10"/>
        <rFont val="Verdana"/>
        <family val="2"/>
      </rPr>
      <t/>
    </r>
  </si>
  <si>
    <t xml:space="preserve">[What will delivery look like in weekly sessions? What day and time does the project plan to run the sessions? How will the project run to deliver the right experience for the participants? Does delivery reflect the design principles from Sport England's Youth Insight? If any of the drop down options entered at the top of the project sheet need clarification please do so here]  </t>
  </si>
  <si>
    <t>South and West Yorkshire Sport</t>
  </si>
  <si>
    <t xml:space="preserve">This Sportivate Plan is a Microsoft Excel workbook containing Project sheets for each project. These guidance notes should be read in conjunction with the 'Sportivate Briefing Note for Partners within Staffordshire &amp; Stoke-on-Trent'. Please DO NOT amend the Delivery Plan file in any way other than by entering text/numbers into the Delivery Plan tabs.  This includes deleting rows/columns, deleting or renaming tabs or altering formulas.  </t>
  </si>
  <si>
    <t>The Data Summary sheet will only automatically update if the names of the Project sheets are not changed (i.e. they must remain as Project1, Project2, etc). It provides a summary of all of the information from every Project sheet with totals for all of the data. If you do not have 6, 70 or 200 projects do not delete any sheets because this will affect the formulas. You can also sort the data by local authority using the filter function (the arrow in row four of the Data Summary tables). You may want to use this to show how many projects are being delivered in each local authority, how much funding is going into each local authority and the target number of ‘completed’ participants in each local authority. You can also use the filter function on any of the other data.</t>
  </si>
  <si>
    <t>The Project sheets require you to input the details of each project. You need to complete one tab per project.   However, a project can be made up of more than one activity block.  For example, if you were planning to run five identical blocks of football during the year, in five different locations and / or targeting five different groups of young people, you could put them all on the same tab.  However, if you were planning to run five blocks of activity in the same location, but in different sports, you would need to complete five different tabs.</t>
  </si>
  <si>
    <t>This should take the format Sportivate [name of district / sub-regional provider] [name of sport or something similar to identify your project] i.e. ‘Sportivate East Staffs Young Dads’ or ‘Sportivate Staffs FA College Dance’.  If your project is a disability project, i.e. targeting young people with disabilities, include the word ‘disability’ in the title.</t>
  </si>
  <si>
    <t>This should be the name of the Local Lead Organisation or the Sub-Regional Delivery Partner (the organisation that has a direct contract with SASSOT and is accountable for the finance).</t>
  </si>
  <si>
    <t xml:space="preserve">These are drop-down menus.  You will need to select the Region (West Midlands) then the CSP (Sport Across Staffordshire and Stoke-on-Trent) then the Local Authority area where the project will be delivered (in that order). You also have the option of selecting ‘multi borough / city / district / UA’ if you are delivering your project in more than one Local Authority area.  </t>
  </si>
  <si>
    <t>The Deliverer is the organisation that will actually be delivering the sessions / providing the coach for the sessions.  Select the best-fit category from the drop-down menu.  If you select ‘mixture’ or ‘other’, please ensure further details are provided in the ‘Weekly Coaching Sessions Description’ Box.</t>
  </si>
  <si>
    <t>This is the number or six-week (or seven / eight-week) blocks of activity that you are planning in each quarter.  Quarter One = April to June 2013, Quarter Two = July to September 2013, Quarter Three = October to December 2013, Quarter Four = January to March 2014.  Each block of sessions should target a different group of young people.  If a block of sessions will run across two quarters (i.e. from June to July), record it under the quarter that it will FINISH in (i.e. Quarter Two).</t>
  </si>
  <si>
    <t xml:space="preserve">Describe the demand for this project from the participants (or the need for this project from the National Governing Body/sport involved). This demand or need can be established either locally or strategically. 
• Describe how will you engage with this target group.    
• Describe how you know there is a need for this project in the area where you will deliver it.  
Have you  consulted with young people?  Have you referred to any local or national research?
• Describe why this project should be classed as ‘new provision’.  Is anything similar delivered locally and if so, how is this different?
</t>
  </si>
  <si>
    <t xml:space="preserve">This is the most important aspect of any Sportivate project. You need to ensure that as many participants as possible continue to participate after their block of Sportivate sessions has finished.
1. Briefly describe the exit route and how it is appropriate for the ‘irregular’ or ‘consistently inactive’ target groups.
2. How will you ensure participants use this exit route? Are you offering any incentives?
3. Who will take responsibility for ensuring that opportunities for continuing to take part in sport are open to
4. all participants (the contact(s) for the exit route).
5. If the project has a multiple number of predominant settings and these descriptions do not fit into the   'Venue(s), Contact(s), Contact'(s) Role(s)' cells then enter 'Multiple' in these cells and provide the descriptions in the cell below. Please include these details even if venues and contacts are the same as the deliverer's details already entered.
</t>
  </si>
  <si>
    <t xml:space="preserve">• Please see above / below for specific details to include in certain circumstances (i.e. Deliver Type / No. of
Sessions / Sport / Disability Focus? / Completed Participants Targets / Project Expenditure and Income sections).
• Provide a very brief description of the sessions, i.e. are you following a standard ‘beginners’ course?  How is
this appropriate for the ‘irregular’ or ‘consistently inactive’ target groups?
• Describe how you will attract and recruit participants onto the sessions and how you will ensure these
participants are the ‘irregular’ or ‘consistently inactive’
• Describe how you will ensure participants complete the course, i.e. miss no more than one session.  Are you offering any incentives?
• Add how many participants you plan to target/cater for, for each block of sessions?  This would normally be more than the number of participants you plan to ‘complete’ for each block of sessions to allow for drop-out.
</t>
  </si>
  <si>
    <t xml:space="preserve">Insert the number of predicted 'completed participants' for the project i.e. those doing 5 of 6, 6 of 7 or 7 of 8 sessions in the weekly coaching sessions. Deliverers should plan for fewer 'completed participants' that the total number of participants 'reached'. 'Reached' participants are those attending at least one session. Completed' participants would normally make up about 80% of those participants 'reached' for a successful project. Insert the projected breakdown by age groups and gender for ‘completed’ participants only. If you are running more than one block of sessions, these figures should be the total across all blocks of sessions (i.e. if you are running two blocks of sessions, each planning to retain 10 young people, your total here should be 20).
If you are running more than one block of sessions, we will assume that the targets will be split evenly across each block.  If this is NOT the case (i.e. you are targeting more young people for one block than another, or if you are targeting different ages for different blocks), please provide a breakdown of this in the ‘Weekly Coaching Session Description’ section. 
</t>
  </si>
  <si>
    <t>23. Eligibility Criteria</t>
  </si>
  <si>
    <t>[Give a brief overview of your organisation (communities you work with, activities you deliver, number of volunteers you engage etc) (500 words max)</t>
  </si>
  <si>
    <t>Your Organisation:</t>
  </si>
  <si>
    <t>Your Project / Weekly Coaching Sessions Description</t>
  </si>
  <si>
    <t>Do you have an organisational constitution?</t>
  </si>
  <si>
    <t>Yes / No</t>
  </si>
  <si>
    <t>Do you have an equity policy?</t>
  </si>
  <si>
    <t>Do you have an welfare policy?</t>
  </si>
  <si>
    <t>Do you have an appropriate public liability insurance? Please provide details</t>
  </si>
  <si>
    <t>Sportivate Innovation Fund - Looked After Children Activities</t>
  </si>
  <si>
    <t xml:space="preserve">[How do you plan on helping these young people to sustain the activities beyond the 12 weeks? Funding is available for incentives and sustainability ? What will make the participants come back when the project finishes? What incentives will the project offer to encourage participants to carry on taking part?] </t>
  </si>
  <si>
    <t xml:space="preserve">[What activities can your organisation offer?  Where do you intend to hold your activity sessions?  Who will lead the activity sessions, what are their qualifications?]
  </t>
  </si>
  <si>
    <t>PLEASE COMPLETE THE LIGHT GREEN BOXES ONLY - THE YELLOW/GREEN BOXES WILL POPULATE THEMSELVES USING INFORMATION THAT YOU HAVE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</si>
</sst>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quot;£&quot;#,##0.00"/>
    <numFmt numFmtId="165" formatCode="&quot;£&quot;#,##0"/>
    <numFmt numFmtId="166" formatCode="#,##0_ ;\-#,##0\ "/>
    <numFmt numFmtId="167" formatCode="#,##0.0_ ;\-#,##0.0\ "/>
  </numFmts>
  <fonts count="34" x14ac:knownFonts="1">
    <font>
      <sz val="11"/>
      <color theme="1"/>
      <name val="Calibri"/>
      <family val="2"/>
      <scheme val="minor"/>
    </font>
    <font>
      <i/>
      <sz val="11"/>
      <color rgb="FF7F7F7F"/>
      <name val="Calibri"/>
      <family val="2"/>
      <scheme val="minor"/>
    </font>
    <font>
      <sz val="10"/>
      <name val="Arial"/>
      <family val="2"/>
    </font>
    <font>
      <b/>
      <sz val="10"/>
      <name val="Verdana"/>
      <family val="2"/>
    </font>
    <font>
      <sz val="10"/>
      <name val="Verdana"/>
      <family val="2"/>
    </font>
    <font>
      <sz val="10"/>
      <name val="Arial"/>
      <family val="2"/>
    </font>
    <font>
      <b/>
      <sz val="10"/>
      <color indexed="9"/>
      <name val="Verdana"/>
      <family val="2"/>
    </font>
    <font>
      <b/>
      <sz val="9"/>
      <name val="Verdana"/>
      <family val="2"/>
    </font>
    <font>
      <sz val="10"/>
      <color indexed="9"/>
      <name val="Verdana"/>
      <family val="2"/>
    </font>
    <font>
      <b/>
      <sz val="9"/>
      <color indexed="9"/>
      <name val="Verdana"/>
      <family val="2"/>
    </font>
    <font>
      <b/>
      <sz val="9"/>
      <color indexed="10"/>
      <name val="Verdana"/>
      <family val="2"/>
    </font>
    <font>
      <b/>
      <sz val="10"/>
      <color indexed="10"/>
      <name val="Verdana"/>
      <family val="2"/>
    </font>
    <font>
      <b/>
      <sz val="10"/>
      <color rgb="FFFF0000"/>
      <name val="Verdana"/>
      <family val="2"/>
    </font>
    <font>
      <b/>
      <sz val="8"/>
      <color indexed="81"/>
      <name val="Tahoma"/>
      <family val="2"/>
    </font>
    <font>
      <sz val="8"/>
      <color indexed="81"/>
      <name val="Tahoma"/>
      <family val="2"/>
    </font>
    <font>
      <u/>
      <sz val="11"/>
      <color theme="10"/>
      <name val="Calibri"/>
      <family val="2"/>
      <scheme val="minor"/>
    </font>
    <font>
      <u/>
      <sz val="10"/>
      <color indexed="12"/>
      <name val="Arial"/>
      <family val="2"/>
    </font>
    <font>
      <u/>
      <sz val="10"/>
      <color rgb="FF002060"/>
      <name val="Verdana"/>
      <family val="2"/>
    </font>
    <font>
      <sz val="10"/>
      <name val="Arial"/>
      <family val="2"/>
    </font>
    <font>
      <sz val="10"/>
      <color indexed="20"/>
      <name val="Verdana"/>
      <family val="2"/>
    </font>
    <font>
      <sz val="11"/>
      <color theme="1"/>
      <name val="Verdana"/>
      <family val="2"/>
    </font>
    <font>
      <b/>
      <u/>
      <sz val="11"/>
      <color theme="10"/>
      <name val="Calibri"/>
      <family val="2"/>
      <scheme val="minor"/>
    </font>
    <font>
      <b/>
      <sz val="8"/>
      <color indexed="9"/>
      <name val="Verdana"/>
      <family val="2"/>
    </font>
    <font>
      <b/>
      <sz val="10"/>
      <color rgb="FF92D050"/>
      <name val="Verdana"/>
      <family val="2"/>
    </font>
    <font>
      <b/>
      <sz val="10"/>
      <color rgb="FFFFCCFF"/>
      <name val="Verdana"/>
      <family val="2"/>
    </font>
    <font>
      <b/>
      <sz val="9.5"/>
      <color indexed="9"/>
      <name val="Verdana"/>
      <family val="2"/>
    </font>
    <font>
      <b/>
      <sz val="9.5"/>
      <color rgb="FFFF0000"/>
      <name val="Verdana"/>
      <family val="2"/>
    </font>
    <font>
      <b/>
      <sz val="10"/>
      <color theme="0"/>
      <name val="Verdana"/>
      <family val="2"/>
    </font>
    <font>
      <sz val="10"/>
      <color theme="0"/>
      <name val="Verdana"/>
      <family val="2"/>
    </font>
    <font>
      <b/>
      <u/>
      <sz val="10"/>
      <name val="Verdana"/>
      <family val="2"/>
    </font>
    <font>
      <sz val="10"/>
      <color rgb="FFFF0000"/>
      <name val="Verdana"/>
      <family val="2"/>
    </font>
    <font>
      <b/>
      <sz val="11"/>
      <color theme="1"/>
      <name val="Calibri"/>
      <family val="2"/>
      <scheme val="minor"/>
    </font>
    <font>
      <b/>
      <sz val="10"/>
      <color rgb="FF00B050"/>
      <name val="Verdana"/>
      <family val="2"/>
    </font>
    <font>
      <b/>
      <u/>
      <sz val="10"/>
      <color theme="0"/>
      <name val="Verdana"/>
      <family val="2"/>
    </font>
  </fonts>
  <fills count="14">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0080"/>
        <bgColor indexed="64"/>
      </patternFill>
    </fill>
    <fill>
      <patternFill patternType="solid">
        <fgColor theme="3" tint="0.59999389629810485"/>
        <bgColor indexed="64"/>
      </patternFill>
    </fill>
    <fill>
      <patternFill patternType="solid">
        <fgColor rgb="FF002060"/>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1" fillId="0" borderId="0" applyNumberFormat="0" applyFill="0" applyBorder="0" applyAlignment="0" applyProtection="0"/>
    <xf numFmtId="0" fontId="2" fillId="0" borderId="0"/>
    <xf numFmtId="44"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9" fontId="5" fillId="0" borderId="0" applyFont="0" applyFill="0" applyBorder="0" applyAlignment="0" applyProtection="0"/>
    <xf numFmtId="0" fontId="18"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cellStyleXfs>
  <cellXfs count="458">
    <xf numFmtId="0" fontId="0" fillId="0" borderId="0" xfId="0"/>
    <xf numFmtId="0" fontId="3" fillId="0" borderId="0" xfId="2" applyFont="1" applyBorder="1" applyAlignment="1" applyProtection="1">
      <alignment vertical="center"/>
      <protection locked="0" hidden="1"/>
    </xf>
    <xf numFmtId="0" fontId="3" fillId="0" borderId="0" xfId="2" applyFont="1" applyProtection="1">
      <protection locked="0" hidden="1"/>
    </xf>
    <xf numFmtId="0" fontId="3" fillId="0" borderId="0" xfId="2" applyFont="1" applyBorder="1" applyAlignment="1" applyProtection="1">
      <alignment horizontal="left" vertical="center"/>
      <protection locked="0" hidden="1"/>
    </xf>
    <xf numFmtId="0" fontId="3" fillId="0" borderId="0" xfId="2" applyFont="1" applyBorder="1" applyProtection="1">
      <protection locked="0" hidden="1"/>
    </xf>
    <xf numFmtId="0" fontId="4" fillId="0" borderId="0" xfId="2" applyFont="1" applyBorder="1" applyAlignment="1" applyProtection="1">
      <alignment vertical="center"/>
      <protection locked="0" hidden="1"/>
    </xf>
    <xf numFmtId="0" fontId="4" fillId="0" borderId="0" xfId="2" applyFont="1" applyProtection="1">
      <protection locked="0" hidden="1"/>
    </xf>
    <xf numFmtId="0" fontId="4" fillId="0" borderId="0" xfId="2" applyFont="1" applyFill="1" applyBorder="1" applyProtection="1">
      <protection locked="0" hidden="1"/>
    </xf>
    <xf numFmtId="0" fontId="4" fillId="0" borderId="0" xfId="2" applyFont="1" applyBorder="1" applyAlignment="1" applyProtection="1">
      <alignment horizontal="left" vertical="center"/>
      <protection locked="0" hidden="1"/>
    </xf>
    <xf numFmtId="0" fontId="4" fillId="0" borderId="0" xfId="2" applyFont="1" applyAlignment="1" applyProtection="1">
      <alignment vertical="top"/>
      <protection locked="0" hidden="1"/>
    </xf>
    <xf numFmtId="0" fontId="4" fillId="0" borderId="0" xfId="2" applyFont="1" applyBorder="1" applyProtection="1">
      <protection locked="0" hidden="1"/>
    </xf>
    <xf numFmtId="0" fontId="4" fillId="0" borderId="0" xfId="2" applyFont="1" applyFill="1" applyBorder="1" applyAlignment="1" applyProtection="1">
      <alignment wrapText="1"/>
      <protection locked="0" hidden="1"/>
    </xf>
    <xf numFmtId="0" fontId="4" fillId="0" borderId="0" xfId="2" applyFont="1" applyFill="1" applyBorder="1" applyAlignment="1" applyProtection="1">
      <protection locked="0" hidden="1"/>
    </xf>
    <xf numFmtId="0" fontId="5" fillId="0" borderId="0" xfId="2" applyFont="1" applyProtection="1">
      <protection locked="0" hidden="1"/>
    </xf>
    <xf numFmtId="0" fontId="4" fillId="2" borderId="0" xfId="2" applyFont="1" applyFill="1" applyBorder="1" applyAlignment="1" applyProtection="1">
      <alignment vertical="center"/>
      <protection locked="0" hidden="1"/>
    </xf>
    <xf numFmtId="0" fontId="4" fillId="0" borderId="0" xfId="2" applyFont="1" applyAlignment="1" applyProtection="1">
      <alignment vertical="center" wrapText="1"/>
      <protection locked="0" hidden="1"/>
    </xf>
    <xf numFmtId="0" fontId="4" fillId="2" borderId="0" xfId="2" applyFont="1" applyFill="1" applyBorder="1" applyAlignment="1" applyProtection="1">
      <alignment horizontal="right" vertical="center"/>
      <protection hidden="1"/>
    </xf>
    <xf numFmtId="0" fontId="3" fillId="2" borderId="0" xfId="2" applyFont="1" applyFill="1" applyBorder="1" applyAlignment="1" applyProtection="1">
      <alignment horizontal="right" vertical="center"/>
      <protection hidden="1"/>
    </xf>
    <xf numFmtId="0" fontId="3" fillId="2" borderId="0" xfId="2" applyFont="1" applyFill="1" applyBorder="1" applyAlignment="1" applyProtection="1">
      <alignment vertical="center"/>
      <protection locked="0" hidden="1"/>
    </xf>
    <xf numFmtId="0" fontId="3" fillId="2" borderId="0" xfId="2" applyFont="1" applyFill="1" applyBorder="1" applyAlignment="1" applyProtection="1">
      <alignment vertical="center"/>
      <protection hidden="1"/>
    </xf>
    <xf numFmtId="0" fontId="3" fillId="0" borderId="0" xfId="2" applyFont="1" applyFill="1" applyBorder="1" applyAlignment="1" applyProtection="1">
      <alignment vertical="center"/>
      <protection locked="0" hidden="1"/>
    </xf>
    <xf numFmtId="0" fontId="3" fillId="0" borderId="0" xfId="2" applyFont="1" applyBorder="1" applyAlignment="1" applyProtection="1">
      <alignment vertical="center" wrapText="1"/>
      <protection locked="0" hidden="1"/>
    </xf>
    <xf numFmtId="0" fontId="4" fillId="2" borderId="0" xfId="2" applyFont="1" applyFill="1" applyBorder="1" applyAlignment="1" applyProtection="1">
      <alignment horizontal="center" vertical="center"/>
      <protection hidden="1"/>
    </xf>
    <xf numFmtId="49" fontId="3" fillId="0" borderId="0" xfId="2" applyNumberFormat="1" applyFont="1" applyFill="1" applyBorder="1" applyAlignment="1" applyProtection="1">
      <alignment vertical="center"/>
      <protection locked="0" hidden="1"/>
    </xf>
    <xf numFmtId="1" fontId="3" fillId="4" borderId="0" xfId="2" applyNumberFormat="1" applyFont="1" applyFill="1" applyBorder="1" applyAlignment="1" applyProtection="1">
      <alignment vertical="top" wrapText="1"/>
      <protection locked="0"/>
    </xf>
    <xf numFmtId="0" fontId="8" fillId="0" borderId="0" xfId="2" applyNumberFormat="1" applyFont="1" applyFill="1" applyBorder="1" applyAlignment="1" applyProtection="1">
      <alignment horizontal="center" vertical="center"/>
      <protection locked="0"/>
    </xf>
    <xf numFmtId="0" fontId="4" fillId="2" borderId="0" xfId="2" applyFont="1" applyFill="1" applyBorder="1" applyAlignment="1" applyProtection="1">
      <alignment vertical="center"/>
      <protection hidden="1"/>
    </xf>
    <xf numFmtId="1" fontId="3" fillId="0" borderId="0" xfId="2" applyNumberFormat="1" applyFont="1" applyFill="1" applyBorder="1" applyAlignment="1" applyProtection="1">
      <alignment vertical="center"/>
      <protection locked="0"/>
    </xf>
    <xf numFmtId="1" fontId="4" fillId="0" borderId="0" xfId="2" applyNumberFormat="1" applyFont="1" applyFill="1" applyBorder="1" applyAlignment="1" applyProtection="1">
      <alignment vertical="center"/>
      <protection locked="0"/>
    </xf>
    <xf numFmtId="0" fontId="8" fillId="0" borderId="0" xfId="2" applyFont="1" applyBorder="1" applyAlignment="1" applyProtection="1">
      <alignment vertical="center"/>
      <protection locked="0" hidden="1"/>
    </xf>
    <xf numFmtId="0" fontId="8" fillId="0" borderId="0" xfId="2" applyFont="1" applyAlignment="1" applyProtection="1">
      <alignment vertical="center"/>
      <protection locked="0" hidden="1"/>
    </xf>
    <xf numFmtId="0" fontId="4" fillId="0" borderId="0" xfId="2" applyFont="1" applyFill="1" applyBorder="1" applyAlignment="1" applyProtection="1">
      <alignment vertical="center"/>
      <protection locked="0" hidden="1"/>
    </xf>
    <xf numFmtId="0" fontId="3" fillId="0" borderId="0" xfId="2" applyFont="1" applyFill="1" applyBorder="1" applyAlignment="1" applyProtection="1">
      <alignment horizontal="center" vertical="center"/>
      <protection locked="0" hidden="1"/>
    </xf>
    <xf numFmtId="0" fontId="4" fillId="2" borderId="0" xfId="2" applyFont="1" applyFill="1" applyBorder="1" applyAlignment="1" applyProtection="1">
      <alignment vertical="center" wrapText="1"/>
      <protection locked="0" hidden="1"/>
    </xf>
    <xf numFmtId="0" fontId="4" fillId="2" borderId="0" xfId="2" applyFont="1" applyFill="1" applyBorder="1" applyAlignment="1" applyProtection="1">
      <alignment vertical="center" wrapText="1"/>
      <protection hidden="1"/>
    </xf>
    <xf numFmtId="164" fontId="8" fillId="2" borderId="0" xfId="2" applyNumberFormat="1" applyFont="1" applyFill="1" applyBorder="1" applyAlignment="1" applyProtection="1">
      <alignment horizontal="center" vertical="center"/>
      <protection hidden="1"/>
    </xf>
    <xf numFmtId="164" fontId="8" fillId="2" borderId="0" xfId="2" applyNumberFormat="1" applyFont="1" applyFill="1" applyBorder="1" applyAlignment="1" applyProtection="1">
      <alignment horizontal="center" vertical="center"/>
      <protection locked="0" hidden="1"/>
    </xf>
    <xf numFmtId="0" fontId="4" fillId="0" borderId="0" xfId="2" applyFont="1" applyBorder="1" applyAlignment="1" applyProtection="1">
      <alignment vertical="center"/>
      <protection hidden="1"/>
    </xf>
    <xf numFmtId="0" fontId="4" fillId="0" borderId="0" xfId="2" applyFont="1" applyAlignment="1">
      <alignment vertical="center"/>
    </xf>
    <xf numFmtId="1" fontId="3" fillId="0" borderId="0" xfId="2" applyNumberFormat="1" applyFont="1" applyFill="1" applyBorder="1" applyAlignment="1" applyProtection="1">
      <alignment vertical="center"/>
      <protection hidden="1"/>
    </xf>
    <xf numFmtId="0" fontId="21" fillId="0" borderId="0" xfId="5" applyFont="1"/>
    <xf numFmtId="0" fontId="22" fillId="3" borderId="1" xfId="2" applyFont="1" applyFill="1" applyBorder="1" applyAlignment="1" applyProtection="1">
      <alignment vertical="center" wrapText="1"/>
      <protection hidden="1"/>
    </xf>
    <xf numFmtId="1" fontId="3" fillId="0" borderId="0" xfId="2" applyNumberFormat="1" applyFont="1" applyFill="1" applyBorder="1" applyAlignment="1" applyProtection="1">
      <alignment horizontal="center" vertical="center"/>
      <protection hidden="1"/>
    </xf>
    <xf numFmtId="0" fontId="3" fillId="0" borderId="0" xfId="2" applyFont="1" applyFill="1" applyBorder="1" applyAlignment="1" applyProtection="1">
      <alignment horizontal="center" vertical="center" wrapText="1"/>
      <protection hidden="1"/>
    </xf>
    <xf numFmtId="0" fontId="24" fillId="0" borderId="0" xfId="2" applyFont="1" applyFill="1" applyBorder="1" applyAlignment="1" applyProtection="1">
      <alignment horizontal="center" vertical="center"/>
      <protection hidden="1"/>
    </xf>
    <xf numFmtId="44" fontId="3" fillId="0" borderId="0" xfId="3" applyFont="1" applyFill="1" applyBorder="1" applyAlignment="1" applyProtection="1">
      <alignment vertical="center"/>
      <protection hidden="1"/>
    </xf>
    <xf numFmtId="1" fontId="3" fillId="7" borderId="4" xfId="2" applyNumberFormat="1" applyFont="1" applyFill="1" applyBorder="1" applyAlignment="1" applyProtection="1">
      <alignment vertical="top" wrapText="1"/>
      <protection locked="0"/>
    </xf>
    <xf numFmtId="0" fontId="3" fillId="7" borderId="2" xfId="2" applyFont="1" applyFill="1" applyBorder="1" applyAlignment="1" applyProtection="1">
      <alignment vertical="center" wrapText="1"/>
      <protection locked="0"/>
    </xf>
    <xf numFmtId="1" fontId="3" fillId="7" borderId="1" xfId="2" applyNumberFormat="1" applyFont="1" applyFill="1" applyBorder="1" applyAlignment="1" applyProtection="1">
      <alignment horizontal="left" vertical="top" wrapText="1"/>
      <protection locked="0"/>
    </xf>
    <xf numFmtId="164" fontId="7" fillId="7" borderId="1" xfId="1" applyNumberFormat="1" applyFont="1" applyFill="1" applyBorder="1" applyAlignment="1" applyProtection="1">
      <alignment vertical="center" wrapText="1"/>
      <protection locked="0"/>
    </xf>
    <xf numFmtId="3" fontId="7" fillId="7" borderId="1" xfId="1" applyNumberFormat="1" applyFont="1" applyFill="1" applyBorder="1" applyAlignment="1" applyProtection="1">
      <alignment vertical="center" wrapText="1"/>
      <protection locked="0"/>
    </xf>
    <xf numFmtId="4" fontId="7" fillId="7" borderId="1" xfId="1" applyNumberFormat="1"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protection hidden="1"/>
    </xf>
    <xf numFmtId="0" fontId="6" fillId="0" borderId="0" xfId="2" applyFont="1" applyFill="1" applyBorder="1" applyAlignment="1" applyProtection="1">
      <alignment horizontal="center" vertical="center" wrapText="1"/>
      <protection hidden="1"/>
    </xf>
    <xf numFmtId="0" fontId="3" fillId="7" borderId="1" xfId="2" applyFont="1" applyFill="1" applyBorder="1" applyAlignment="1" applyProtection="1">
      <alignment horizontal="center" vertical="center" wrapText="1"/>
      <protection locked="0"/>
    </xf>
    <xf numFmtId="1" fontId="3" fillId="7" borderId="3" xfId="2" applyNumberFormat="1" applyFont="1" applyFill="1" applyBorder="1" applyAlignment="1" applyProtection="1">
      <alignment horizontal="left" vertical="top" wrapText="1"/>
      <protection locked="0"/>
    </xf>
    <xf numFmtId="44" fontId="3" fillId="0" borderId="0" xfId="3" applyNumberFormat="1" applyFont="1" applyFill="1" applyBorder="1" applyAlignment="1" applyProtection="1">
      <alignment vertical="center"/>
      <protection hidden="1"/>
    </xf>
    <xf numFmtId="0" fontId="30" fillId="0" borderId="0" xfId="2" applyFont="1" applyBorder="1" applyAlignment="1" applyProtection="1">
      <alignment vertical="center"/>
      <protection locked="0" hidden="1"/>
    </xf>
    <xf numFmtId="0" fontId="6" fillId="0" borderId="0" xfId="2" applyFont="1" applyFill="1" applyBorder="1" applyAlignment="1" applyProtection="1">
      <alignment horizontal="center" vertical="center"/>
      <protection hidden="1"/>
    </xf>
    <xf numFmtId="1" fontId="3" fillId="7" borderId="3" xfId="2" applyNumberFormat="1" applyFont="1" applyFill="1" applyBorder="1" applyAlignment="1" applyProtection="1">
      <alignment horizontal="left" vertical="top" wrapText="1"/>
      <protection locked="0"/>
    </xf>
    <xf numFmtId="0" fontId="3" fillId="7" borderId="1" xfId="2" applyFont="1" applyFill="1" applyBorder="1" applyAlignment="1" applyProtection="1">
      <alignment horizontal="center" vertical="center" wrapText="1"/>
      <protection locked="0"/>
    </xf>
    <xf numFmtId="0" fontId="6" fillId="0" borderId="0" xfId="2" applyFont="1" applyFill="1" applyBorder="1" applyAlignment="1" applyProtection="1">
      <alignment horizontal="center" vertical="center" wrapText="1"/>
      <protection hidden="1"/>
    </xf>
    <xf numFmtId="44" fontId="3" fillId="0" borderId="0" xfId="13" applyFont="1" applyFill="1" applyBorder="1" applyAlignment="1" applyProtection="1">
      <alignment vertical="center"/>
      <protection hidden="1"/>
    </xf>
    <xf numFmtId="44" fontId="3" fillId="9" borderId="2" xfId="13" applyFont="1" applyFill="1" applyBorder="1" applyAlignment="1" applyProtection="1">
      <alignment vertical="center" wrapText="1"/>
      <protection locked="0"/>
    </xf>
    <xf numFmtId="0" fontId="2" fillId="0" borderId="0" xfId="2" applyFont="1" applyProtection="1">
      <protection locked="0" hidden="1"/>
    </xf>
    <xf numFmtId="0" fontId="4" fillId="0" borderId="0" xfId="11" applyFont="1" applyAlignment="1" applyProtection="1">
      <alignment vertical="top"/>
    </xf>
    <xf numFmtId="0" fontId="3" fillId="0" borderId="0" xfId="11" applyFont="1" applyAlignment="1" applyProtection="1">
      <alignment vertical="top"/>
    </xf>
    <xf numFmtId="0" fontId="4" fillId="0" borderId="0" xfId="11" applyFont="1" applyAlignment="1" applyProtection="1">
      <alignment horizontal="justify" vertical="top"/>
    </xf>
    <xf numFmtId="0" fontId="3" fillId="0" borderId="0" xfId="11" applyFont="1" applyAlignment="1" applyProtection="1">
      <alignment horizontal="left" vertical="top"/>
    </xf>
    <xf numFmtId="0" fontId="3" fillId="11" borderId="4" xfId="11" applyFont="1" applyFill="1" applyBorder="1" applyAlignment="1" applyProtection="1">
      <alignment horizontal="justify" vertical="top" wrapText="1"/>
    </xf>
    <xf numFmtId="0" fontId="4" fillId="11" borderId="4" xfId="11" applyFont="1" applyFill="1" applyBorder="1" applyAlignment="1" applyProtection="1">
      <alignment horizontal="justify" vertical="top" wrapText="1"/>
    </xf>
    <xf numFmtId="0" fontId="3" fillId="0" borderId="0" xfId="11" applyFont="1" applyAlignment="1" applyProtection="1">
      <alignment horizontal="justify" vertical="top"/>
    </xf>
    <xf numFmtId="0" fontId="19" fillId="0" borderId="6" xfId="11" applyFont="1" applyBorder="1" applyAlignment="1" applyProtection="1">
      <alignment vertical="top"/>
    </xf>
    <xf numFmtId="0" fontId="11" fillId="0" borderId="0" xfId="11" applyFont="1" applyAlignment="1" applyProtection="1">
      <alignment horizontal="justify" vertical="top"/>
    </xf>
    <xf numFmtId="0" fontId="3" fillId="0" borderId="0" xfId="11" applyFont="1" applyFill="1" applyBorder="1" applyAlignment="1" applyProtection="1">
      <alignment horizontal="left" vertical="top" wrapText="1"/>
    </xf>
    <xf numFmtId="0" fontId="4" fillId="0" borderId="6" xfId="11" applyFont="1" applyBorder="1" applyAlignment="1" applyProtection="1">
      <alignment vertical="top"/>
    </xf>
    <xf numFmtId="0" fontId="4" fillId="0" borderId="0" xfId="11" applyFont="1" applyFill="1" applyAlignment="1" applyProtection="1">
      <alignment vertical="top"/>
    </xf>
    <xf numFmtId="0" fontId="3" fillId="0" borderId="0" xfId="11" applyFont="1" applyFill="1" applyAlignment="1" applyProtection="1">
      <alignment vertical="top"/>
    </xf>
    <xf numFmtId="0" fontId="3" fillId="0" borderId="0" xfId="11" applyFont="1" applyBorder="1" applyAlignment="1" applyProtection="1">
      <alignment vertical="top"/>
    </xf>
    <xf numFmtId="0" fontId="4" fillId="0" borderId="0" xfId="11" applyFont="1" applyBorder="1" applyAlignment="1" applyProtection="1">
      <alignment vertical="top"/>
    </xf>
    <xf numFmtId="0" fontId="3" fillId="0" borderId="0" xfId="11" applyFont="1" applyBorder="1" applyAlignment="1" applyProtection="1">
      <alignment horizontal="left" vertical="top"/>
    </xf>
    <xf numFmtId="0" fontId="4" fillId="0" borderId="3" xfId="11" applyFont="1" applyBorder="1" applyAlignment="1" applyProtection="1">
      <alignment vertical="top"/>
    </xf>
    <xf numFmtId="0" fontId="4" fillId="0" borderId="0" xfId="11" applyFont="1" applyFill="1" applyBorder="1" applyAlignment="1" applyProtection="1">
      <alignment horizontal="left" vertical="top" wrapText="1"/>
    </xf>
    <xf numFmtId="0" fontId="4" fillId="0" borderId="6" xfId="11" applyFont="1" applyFill="1" applyBorder="1" applyAlignment="1" applyProtection="1">
      <alignment vertical="top" wrapText="1"/>
    </xf>
    <xf numFmtId="0" fontId="4" fillId="4" borderId="0" xfId="11" applyFont="1" applyFill="1" applyBorder="1" applyAlignment="1" applyProtection="1">
      <alignment horizontal="left" vertical="top"/>
    </xf>
    <xf numFmtId="0" fontId="4" fillId="4" borderId="0" xfId="11" applyFont="1" applyFill="1" applyAlignment="1" applyProtection="1">
      <alignment vertical="top"/>
    </xf>
    <xf numFmtId="0" fontId="4" fillId="4" borderId="6" xfId="11" applyFont="1" applyFill="1" applyBorder="1" applyAlignment="1" applyProtection="1">
      <alignment horizontal="left" vertical="top"/>
    </xf>
    <xf numFmtId="0" fontId="4" fillId="4" borderId="11" xfId="11" applyFont="1" applyFill="1" applyBorder="1" applyAlignment="1" applyProtection="1">
      <alignment horizontal="left" vertical="top"/>
    </xf>
    <xf numFmtId="0" fontId="4" fillId="0" borderId="0" xfId="11" applyFont="1" applyFill="1" applyBorder="1" applyAlignment="1" applyProtection="1">
      <alignment vertical="top" wrapText="1"/>
    </xf>
    <xf numFmtId="0" fontId="3" fillId="0" borderId="6" xfId="11" applyFont="1" applyBorder="1" applyAlignment="1" applyProtection="1">
      <alignment vertical="top"/>
    </xf>
    <xf numFmtId="0" fontId="6" fillId="3" borderId="0" xfId="6" applyFont="1" applyFill="1" applyBorder="1" applyAlignment="1" applyProtection="1">
      <alignment horizontal="center"/>
    </xf>
    <xf numFmtId="0" fontId="4" fillId="0" borderId="0" xfId="6" applyFont="1" applyFill="1" applyAlignment="1" applyProtection="1">
      <alignment horizontal="center"/>
    </xf>
    <xf numFmtId="0" fontId="4" fillId="3" borderId="4" xfId="6" applyFont="1" applyFill="1" applyBorder="1" applyAlignment="1" applyProtection="1">
      <alignment horizontal="center"/>
    </xf>
    <xf numFmtId="0" fontId="6" fillId="2" borderId="11" xfId="6" applyFont="1" applyFill="1" applyBorder="1" applyAlignment="1" applyProtection="1">
      <alignment horizontal="center"/>
    </xf>
    <xf numFmtId="0" fontId="6" fillId="2" borderId="0" xfId="6" applyFont="1" applyFill="1" applyBorder="1" applyAlignment="1" applyProtection="1">
      <alignment horizontal="center"/>
    </xf>
    <xf numFmtId="0" fontId="6" fillId="4" borderId="0" xfId="6" applyFont="1" applyFill="1" applyBorder="1" applyAlignment="1" applyProtection="1">
      <alignment horizontal="center"/>
    </xf>
    <xf numFmtId="0" fontId="4" fillId="2" borderId="0" xfId="6" applyFont="1" applyFill="1" applyAlignment="1" applyProtection="1">
      <alignment horizontal="center"/>
    </xf>
    <xf numFmtId="0" fontId="6" fillId="2" borderId="2" xfId="6" applyFont="1" applyFill="1" applyBorder="1" applyAlignment="1" applyProtection="1">
      <alignment horizontal="center"/>
    </xf>
    <xf numFmtId="0" fontId="6" fillId="2" borderId="4" xfId="6" applyFont="1" applyFill="1" applyBorder="1" applyAlignment="1" applyProtection="1">
      <alignment horizontal="center"/>
    </xf>
    <xf numFmtId="0" fontId="6" fillId="3" borderId="8" xfId="6" applyFont="1" applyFill="1" applyBorder="1" applyAlignment="1" applyProtection="1">
      <alignment horizontal="center" vertical="center"/>
    </xf>
    <xf numFmtId="0" fontId="6" fillId="2" borderId="12" xfId="6" applyFont="1" applyFill="1" applyBorder="1" applyAlignment="1" applyProtection="1">
      <alignment horizontal="center" vertical="center"/>
    </xf>
    <xf numFmtId="0" fontId="6" fillId="10" borderId="13" xfId="6" applyFont="1" applyFill="1" applyBorder="1" applyAlignment="1" applyProtection="1">
      <alignment horizontal="center" vertical="center"/>
    </xf>
    <xf numFmtId="0" fontId="6" fillId="0" borderId="0" xfId="6" applyFont="1" applyFill="1" applyBorder="1" applyAlignment="1" applyProtection="1">
      <alignment horizontal="center" vertical="center" wrapText="1"/>
    </xf>
    <xf numFmtId="0" fontId="6" fillId="2" borderId="12"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4" borderId="0" xfId="6" applyFont="1" applyFill="1" applyBorder="1" applyAlignment="1" applyProtection="1">
      <alignment horizontal="center" vertical="center" wrapText="1"/>
    </xf>
    <xf numFmtId="0" fontId="6" fillId="3" borderId="4" xfId="6" applyFont="1" applyFill="1" applyBorder="1" applyAlignment="1" applyProtection="1">
      <alignment horizontal="center" vertical="center" wrapText="1"/>
    </xf>
    <xf numFmtId="0" fontId="4" fillId="0" borderId="0" xfId="6" applyFont="1" applyFill="1" applyAlignment="1" applyProtection="1">
      <alignment horizontal="center" vertical="center"/>
    </xf>
    <xf numFmtId="0" fontId="4" fillId="3" borderId="4" xfId="6" applyFont="1" applyFill="1" applyBorder="1" applyAlignment="1" applyProtection="1">
      <alignment horizontal="center" vertical="center"/>
    </xf>
    <xf numFmtId="0" fontId="3" fillId="11" borderId="4" xfId="6" applyFont="1" applyFill="1" applyBorder="1" applyAlignment="1" applyProtection="1">
      <alignment horizontal="center" vertical="center"/>
    </xf>
    <xf numFmtId="0" fontId="3" fillId="11" borderId="4" xfId="6" applyFont="1" applyFill="1" applyBorder="1" applyAlignment="1" applyProtection="1">
      <alignment horizontal="center" vertical="center" wrapText="1"/>
    </xf>
    <xf numFmtId="0" fontId="3" fillId="11" borderId="1" xfId="6" applyFont="1" applyFill="1" applyBorder="1" applyAlignment="1" applyProtection="1">
      <alignment horizontal="center" vertical="center"/>
    </xf>
    <xf numFmtId="0" fontId="3" fillId="11" borderId="13" xfId="6" applyFont="1" applyFill="1" applyBorder="1" applyAlignment="1" applyProtection="1">
      <alignment horizontal="center" vertical="center"/>
    </xf>
    <xf numFmtId="0" fontId="3" fillId="11" borderId="13" xfId="6" applyFont="1" applyFill="1" applyBorder="1" applyAlignment="1" applyProtection="1">
      <alignment horizontal="center" vertical="center" wrapText="1"/>
    </xf>
    <xf numFmtId="0" fontId="3" fillId="2" borderId="12" xfId="6" applyFont="1" applyFill="1" applyBorder="1" applyAlignment="1" applyProtection="1">
      <alignment horizontal="center" vertical="center"/>
    </xf>
    <xf numFmtId="0" fontId="3" fillId="11" borderId="2" xfId="6" applyFont="1" applyFill="1" applyBorder="1" applyAlignment="1" applyProtection="1">
      <alignment horizontal="center" vertical="center"/>
    </xf>
    <xf numFmtId="0" fontId="3" fillId="0" borderId="13" xfId="6" applyFont="1" applyFill="1" applyBorder="1" applyAlignment="1" applyProtection="1">
      <alignment horizontal="center" vertical="center"/>
    </xf>
    <xf numFmtId="0" fontId="3" fillId="11" borderId="2" xfId="6" applyFont="1" applyFill="1" applyBorder="1" applyAlignment="1" applyProtection="1">
      <alignment horizontal="center" vertical="center" wrapText="1"/>
    </xf>
    <xf numFmtId="0" fontId="3" fillId="11" borderId="1" xfId="6" applyFont="1" applyFill="1" applyBorder="1" applyAlignment="1" applyProtection="1">
      <alignment horizontal="center" vertical="center" wrapText="1"/>
    </xf>
    <xf numFmtId="0" fontId="3" fillId="2" borderId="12" xfId="6" applyFont="1" applyFill="1" applyBorder="1" applyAlignment="1" applyProtection="1">
      <alignment horizontal="center" vertical="center" wrapText="1"/>
    </xf>
    <xf numFmtId="0" fontId="3" fillId="4" borderId="0" xfId="6" applyFont="1" applyFill="1" applyBorder="1" applyAlignment="1" applyProtection="1">
      <alignment horizontal="center" vertical="center" wrapText="1"/>
    </xf>
    <xf numFmtId="0" fontId="3" fillId="0" borderId="12" xfId="6" applyFont="1" applyFill="1" applyBorder="1" applyAlignment="1" applyProtection="1">
      <alignment horizontal="center" vertical="center"/>
    </xf>
    <xf numFmtId="0" fontId="3" fillId="0" borderId="0" xfId="6" applyFont="1" applyFill="1" applyAlignment="1" applyProtection="1">
      <alignment horizontal="center" vertical="center"/>
    </xf>
    <xf numFmtId="0" fontId="17" fillId="2" borderId="4" xfId="7" applyFont="1" applyFill="1" applyBorder="1" applyAlignment="1" applyProtection="1">
      <alignment horizontal="center"/>
    </xf>
    <xf numFmtId="0" fontId="4" fillId="0" borderId="4" xfId="6" applyNumberFormat="1" applyFont="1" applyFill="1" applyBorder="1" applyAlignment="1" applyProtection="1">
      <alignment horizontal="center"/>
    </xf>
    <xf numFmtId="0" fontId="4" fillId="0" borderId="1" xfId="6" applyNumberFormat="1" applyFont="1" applyFill="1" applyBorder="1" applyAlignment="1" applyProtection="1">
      <alignment horizontal="center"/>
    </xf>
    <xf numFmtId="49" fontId="4" fillId="2" borderId="12" xfId="6" applyNumberFormat="1" applyFont="1" applyFill="1" applyBorder="1" applyAlignment="1" applyProtection="1">
      <alignment horizontal="center"/>
    </xf>
    <xf numFmtId="0" fontId="4" fillId="2" borderId="4" xfId="6" applyNumberFormat="1" applyFont="1" applyFill="1" applyBorder="1" applyAlignment="1" applyProtection="1">
      <alignment horizontal="center"/>
    </xf>
    <xf numFmtId="1" fontId="4" fillId="0" borderId="4" xfId="6" applyNumberFormat="1" applyFont="1" applyFill="1" applyBorder="1" applyAlignment="1" applyProtection="1">
      <alignment horizontal="center"/>
    </xf>
    <xf numFmtId="10" fontId="4" fillId="0" borderId="4" xfId="6" applyNumberFormat="1" applyFont="1" applyFill="1" applyBorder="1" applyAlignment="1" applyProtection="1">
      <alignment horizontal="center"/>
    </xf>
    <xf numFmtId="1" fontId="4" fillId="0" borderId="2" xfId="6" applyNumberFormat="1" applyFont="1" applyFill="1" applyBorder="1" applyAlignment="1" applyProtection="1">
      <alignment horizontal="center"/>
    </xf>
    <xf numFmtId="1" fontId="4" fillId="0" borderId="1" xfId="6" applyNumberFormat="1" applyFont="1" applyFill="1" applyBorder="1" applyAlignment="1" applyProtection="1">
      <alignment horizontal="center"/>
    </xf>
    <xf numFmtId="1" fontId="4" fillId="0" borderId="13" xfId="6" applyNumberFormat="1" applyFont="1" applyFill="1" applyBorder="1" applyAlignment="1" applyProtection="1">
      <alignment horizontal="center"/>
    </xf>
    <xf numFmtId="9" fontId="4" fillId="0" borderId="4" xfId="6" applyNumberFormat="1" applyFont="1" applyFill="1" applyBorder="1" applyAlignment="1" applyProtection="1">
      <alignment horizontal="center"/>
    </xf>
    <xf numFmtId="44" fontId="4" fillId="0" borderId="4" xfId="6" applyNumberFormat="1" applyFont="1" applyFill="1" applyBorder="1" applyAlignment="1" applyProtection="1">
      <alignment horizontal="center"/>
    </xf>
    <xf numFmtId="44" fontId="4" fillId="2" borderId="12" xfId="3" applyFont="1" applyFill="1" applyBorder="1" applyAlignment="1" applyProtection="1">
      <alignment horizontal="center"/>
    </xf>
    <xf numFmtId="166" fontId="4" fillId="0" borderId="4" xfId="6" applyNumberFormat="1" applyFont="1" applyFill="1" applyBorder="1" applyAlignment="1" applyProtection="1">
      <alignment horizontal="center"/>
    </xf>
    <xf numFmtId="167" fontId="4" fillId="0" borderId="4" xfId="6" applyNumberFormat="1" applyFont="1" applyFill="1" applyBorder="1" applyAlignment="1" applyProtection="1">
      <alignment horizontal="center"/>
    </xf>
    <xf numFmtId="44" fontId="4" fillId="4" borderId="0" xfId="6" applyNumberFormat="1" applyFont="1" applyFill="1" applyBorder="1" applyAlignment="1" applyProtection="1">
      <alignment horizontal="center"/>
    </xf>
    <xf numFmtId="44" fontId="4" fillId="0" borderId="12" xfId="6" applyNumberFormat="1" applyFont="1" applyFill="1" applyBorder="1" applyAlignment="1" applyProtection="1">
      <alignment horizontal="center"/>
    </xf>
    <xf numFmtId="164" fontId="4" fillId="0" borderId="4" xfId="6" applyNumberFormat="1" applyFont="1" applyFill="1" applyBorder="1" applyAlignment="1" applyProtection="1">
      <alignment horizontal="center"/>
    </xf>
    <xf numFmtId="1" fontId="4" fillId="0" borderId="0" xfId="6" applyNumberFormat="1" applyFont="1" applyFill="1" applyBorder="1" applyAlignment="1" applyProtection="1">
      <alignment horizontal="center"/>
    </xf>
    <xf numFmtId="0" fontId="4" fillId="0" borderId="0" xfId="6" applyFont="1" applyFill="1" applyBorder="1" applyAlignment="1" applyProtection="1">
      <alignment horizontal="center"/>
    </xf>
    <xf numFmtId="0" fontId="3" fillId="5" borderId="4" xfId="6" applyFont="1" applyFill="1" applyBorder="1" applyAlignment="1" applyProtection="1">
      <alignment horizontal="center"/>
    </xf>
    <xf numFmtId="0" fontId="3" fillId="5" borderId="1" xfId="6" applyFont="1" applyFill="1" applyBorder="1" applyAlignment="1" applyProtection="1">
      <alignment horizontal="center"/>
    </xf>
    <xf numFmtId="0" fontId="3" fillId="2" borderId="12" xfId="6" applyFont="1" applyFill="1" applyBorder="1" applyAlignment="1" applyProtection="1">
      <alignment horizontal="center"/>
    </xf>
    <xf numFmtId="0" fontId="3" fillId="6" borderId="4" xfId="6" applyFont="1" applyFill="1" applyBorder="1" applyAlignment="1" applyProtection="1">
      <alignment horizontal="center"/>
    </xf>
    <xf numFmtId="1" fontId="3" fillId="5" borderId="4" xfId="6" applyNumberFormat="1" applyFont="1" applyFill="1" applyBorder="1" applyAlignment="1" applyProtection="1">
      <alignment horizontal="center"/>
    </xf>
    <xf numFmtId="10" fontId="3" fillId="5" borderId="4" xfId="6" applyNumberFormat="1" applyFont="1" applyFill="1" applyBorder="1" applyAlignment="1" applyProtection="1">
      <alignment horizontal="center"/>
    </xf>
    <xf numFmtId="1" fontId="3" fillId="0" borderId="12" xfId="6" applyNumberFormat="1" applyFont="1" applyFill="1" applyBorder="1" applyAlignment="1" applyProtection="1">
      <alignment horizontal="center"/>
    </xf>
    <xf numFmtId="9" fontId="3" fillId="5" borderId="4" xfId="6" applyNumberFormat="1" applyFont="1" applyFill="1" applyBorder="1" applyAlignment="1" applyProtection="1">
      <alignment horizontal="center"/>
    </xf>
    <xf numFmtId="44" fontId="3" fillId="5" borderId="2" xfId="3" applyNumberFormat="1" applyFont="1" applyFill="1" applyBorder="1" applyAlignment="1" applyProtection="1">
      <alignment horizontal="center"/>
    </xf>
    <xf numFmtId="44" fontId="3" fillId="5" borderId="4" xfId="3" applyNumberFormat="1" applyFont="1" applyFill="1" applyBorder="1" applyAlignment="1" applyProtection="1">
      <alignment horizontal="center"/>
    </xf>
    <xf numFmtId="44" fontId="3" fillId="5" borderId="4" xfId="3" applyNumberFormat="1" applyFont="1" applyFill="1" applyBorder="1" applyAlignment="1" applyProtection="1">
      <alignment horizontal="left" vertical="center"/>
    </xf>
    <xf numFmtId="44" fontId="3" fillId="2" borderId="12" xfId="3" applyFont="1" applyFill="1" applyBorder="1" applyAlignment="1" applyProtection="1">
      <alignment horizontal="center"/>
    </xf>
    <xf numFmtId="166" fontId="3" fillId="5" borderId="2" xfId="3" applyNumberFormat="1" applyFont="1" applyFill="1" applyBorder="1" applyAlignment="1" applyProtection="1">
      <alignment horizontal="center"/>
    </xf>
    <xf numFmtId="167" fontId="3" fillId="5" borderId="2" xfId="3" applyNumberFormat="1" applyFont="1" applyFill="1" applyBorder="1" applyAlignment="1" applyProtection="1">
      <alignment horizontal="center"/>
    </xf>
    <xf numFmtId="44" fontId="3" fillId="4" borderId="0" xfId="3" applyNumberFormat="1" applyFont="1" applyFill="1" applyBorder="1" applyAlignment="1" applyProtection="1">
      <alignment horizontal="center"/>
    </xf>
    <xf numFmtId="9" fontId="3" fillId="6" borderId="4" xfId="6" applyNumberFormat="1" applyFont="1" applyFill="1" applyBorder="1" applyAlignment="1" applyProtection="1">
      <alignment horizontal="center"/>
    </xf>
    <xf numFmtId="0" fontId="3" fillId="0" borderId="0" xfId="6" applyFont="1" applyFill="1" applyAlignment="1" applyProtection="1">
      <alignment horizontal="center"/>
    </xf>
    <xf numFmtId="164" fontId="3" fillId="5" borderId="4" xfId="6" applyNumberFormat="1" applyFont="1" applyFill="1" applyBorder="1" applyAlignment="1" applyProtection="1">
      <alignment horizontal="center"/>
    </xf>
    <xf numFmtId="0" fontId="4" fillId="2" borderId="0" xfId="6" applyFont="1" applyFill="1" applyBorder="1" applyAlignment="1" applyProtection="1">
      <alignment horizontal="center"/>
    </xf>
    <xf numFmtId="0" fontId="4" fillId="4" borderId="0" xfId="6" applyFont="1" applyFill="1" applyBorder="1" applyAlignment="1" applyProtection="1">
      <alignment horizontal="center"/>
    </xf>
    <xf numFmtId="0" fontId="4" fillId="0" borderId="0" xfId="2" applyFont="1" applyFill="1" applyAlignment="1" applyProtection="1">
      <alignment horizontal="center"/>
    </xf>
    <xf numFmtId="0" fontId="6" fillId="3" borderId="0" xfId="2" applyFont="1" applyFill="1" applyBorder="1" applyAlignment="1" applyProtection="1">
      <alignment horizontal="center"/>
    </xf>
    <xf numFmtId="0" fontId="3" fillId="0" borderId="0" xfId="2" applyFont="1" applyFill="1" applyAlignment="1" applyProtection="1">
      <alignment horizontal="center"/>
    </xf>
    <xf numFmtId="0" fontId="3" fillId="11" borderId="2" xfId="2" applyFont="1" applyFill="1" applyBorder="1" applyAlignment="1" applyProtection="1">
      <alignment horizontal="center"/>
    </xf>
    <xf numFmtId="0" fontId="3" fillId="11" borderId="2" xfId="2" applyFont="1" applyFill="1" applyBorder="1" applyAlignment="1" applyProtection="1">
      <alignment horizontal="center" wrapText="1"/>
    </xf>
    <xf numFmtId="0" fontId="3" fillId="11" borderId="4" xfId="2" applyFont="1" applyFill="1" applyBorder="1" applyAlignment="1" applyProtection="1">
      <alignment horizontal="center" wrapText="1"/>
    </xf>
    <xf numFmtId="0" fontId="4" fillId="0" borderId="0" xfId="2" applyFont="1" applyFill="1" applyBorder="1" applyAlignment="1" applyProtection="1">
      <alignment horizontal="center"/>
    </xf>
    <xf numFmtId="0" fontId="3" fillId="11" borderId="4" xfId="2" applyFont="1" applyFill="1" applyBorder="1" applyAlignment="1" applyProtection="1">
      <alignment horizontal="center"/>
    </xf>
    <xf numFmtId="0" fontId="4" fillId="0" borderId="4" xfId="2" applyFont="1" applyBorder="1" applyAlignment="1" applyProtection="1">
      <alignment horizontal="center" vertical="center"/>
    </xf>
    <xf numFmtId="1" fontId="4" fillId="0" borderId="2" xfId="2" applyNumberFormat="1" applyFont="1" applyFill="1" applyBorder="1" applyAlignment="1" applyProtection="1">
      <alignment horizontal="center"/>
    </xf>
    <xf numFmtId="9" fontId="4" fillId="0" borderId="4" xfId="2" applyNumberFormat="1" applyFont="1" applyFill="1" applyBorder="1" applyAlignment="1" applyProtection="1">
      <alignment horizontal="center"/>
    </xf>
    <xf numFmtId="164" fontId="20" fillId="0" borderId="4" xfId="0" applyNumberFormat="1" applyFont="1" applyBorder="1" applyAlignment="1" applyProtection="1">
      <alignment vertical="center"/>
    </xf>
    <xf numFmtId="1" fontId="4" fillId="0" borderId="4" xfId="2" applyNumberFormat="1" applyFont="1" applyFill="1" applyBorder="1" applyAlignment="1" applyProtection="1">
      <alignment horizontal="center"/>
    </xf>
    <xf numFmtId="0" fontId="4" fillId="0" borderId="4" xfId="2" applyFont="1" applyBorder="1" applyAlignment="1" applyProtection="1">
      <alignment horizontal="center" vertical="top"/>
    </xf>
    <xf numFmtId="0" fontId="4" fillId="0" borderId="4" xfId="2" applyFont="1" applyBorder="1" applyAlignment="1" applyProtection="1">
      <alignment horizontal="center"/>
    </xf>
    <xf numFmtId="1" fontId="3" fillId="11" borderId="2" xfId="2" applyNumberFormat="1" applyFont="1" applyFill="1" applyBorder="1" applyAlignment="1" applyProtection="1">
      <alignment horizontal="center"/>
    </xf>
    <xf numFmtId="9" fontId="3" fillId="11" borderId="4" xfId="2" applyNumberFormat="1" applyFont="1" applyFill="1" applyBorder="1" applyAlignment="1" applyProtection="1">
      <alignment horizontal="center"/>
    </xf>
    <xf numFmtId="9" fontId="4" fillId="0" borderId="4" xfId="8" applyNumberFormat="1" applyFont="1" applyFill="1" applyBorder="1" applyAlignment="1" applyProtection="1">
      <alignment horizontal="center"/>
    </xf>
    <xf numFmtId="1" fontId="3" fillId="11" borderId="4" xfId="2" applyNumberFormat="1" applyFont="1" applyFill="1" applyBorder="1" applyAlignment="1" applyProtection="1">
      <alignment horizontal="center"/>
    </xf>
    <xf numFmtId="0" fontId="3" fillId="0" borderId="0" xfId="2" applyFont="1" applyFill="1" applyBorder="1" applyAlignment="1" applyProtection="1">
      <alignment horizontal="center" wrapText="1"/>
    </xf>
    <xf numFmtId="0" fontId="4" fillId="0" borderId="1" xfId="2" applyFont="1" applyFill="1" applyBorder="1" applyAlignment="1" applyProtection="1">
      <alignment horizontal="center"/>
    </xf>
    <xf numFmtId="1" fontId="4" fillId="0" borderId="0" xfId="2" applyNumberFormat="1" applyFont="1" applyFill="1" applyBorder="1" applyAlignment="1" applyProtection="1">
      <alignment horizontal="center"/>
    </xf>
    <xf numFmtId="0" fontId="3" fillId="0" borderId="0" xfId="2" applyFont="1" applyFill="1" applyBorder="1" applyAlignment="1" applyProtection="1">
      <alignment horizontal="center"/>
    </xf>
    <xf numFmtId="0" fontId="3" fillId="0" borderId="0" xfId="2" applyFont="1" applyFill="1" applyAlignment="1" applyProtection="1">
      <alignment horizontal="center" wrapText="1"/>
    </xf>
    <xf numFmtId="0" fontId="4" fillId="0" borderId="1" xfId="2" applyFont="1" applyFill="1" applyBorder="1" applyAlignment="1" applyProtection="1">
      <alignment horizontal="center" wrapText="1"/>
    </xf>
    <xf numFmtId="0" fontId="4" fillId="0" borderId="4" xfId="2" applyFont="1" applyFill="1" applyBorder="1" applyAlignment="1" applyProtection="1">
      <alignment horizontal="center"/>
    </xf>
    <xf numFmtId="44" fontId="4" fillId="0" borderId="0" xfId="3" applyNumberFormat="1" applyFont="1" applyFill="1" applyBorder="1" applyAlignment="1" applyProtection="1">
      <alignment horizontal="center"/>
    </xf>
    <xf numFmtId="1" fontId="3" fillId="0" borderId="0" xfId="2" applyNumberFormat="1" applyFont="1" applyFill="1" applyBorder="1" applyAlignment="1" applyProtection="1">
      <alignment horizontal="center"/>
    </xf>
    <xf numFmtId="9" fontId="3" fillId="0" borderId="0" xfId="2" applyNumberFormat="1" applyFont="1" applyFill="1" applyBorder="1" applyAlignment="1" applyProtection="1">
      <alignment horizontal="center"/>
    </xf>
    <xf numFmtId="44" fontId="4" fillId="0" borderId="4" xfId="3" applyNumberFormat="1" applyFont="1" applyFill="1" applyBorder="1" applyAlignment="1" applyProtection="1">
      <alignment horizontal="center"/>
    </xf>
    <xf numFmtId="0" fontId="4" fillId="0" borderId="4" xfId="2" applyFont="1" applyFill="1" applyBorder="1" applyAlignment="1" applyProtection="1">
      <alignment horizontal="center" vertical="top"/>
    </xf>
    <xf numFmtId="0" fontId="4" fillId="0" borderId="0" xfId="2" applyNumberFormat="1" applyFont="1" applyFill="1" applyBorder="1" applyAlignment="1" applyProtection="1">
      <alignment horizontal="center"/>
    </xf>
    <xf numFmtId="165" fontId="3" fillId="11" borderId="4" xfId="2" applyNumberFormat="1" applyFont="1" applyFill="1" applyBorder="1" applyAlignment="1" applyProtection="1">
      <alignment horizontal="center"/>
    </xf>
    <xf numFmtId="1" fontId="4" fillId="0" borderId="4" xfId="2" applyNumberFormat="1" applyFont="1" applyBorder="1" applyAlignment="1" applyProtection="1">
      <alignment horizontal="center"/>
    </xf>
    <xf numFmtId="44" fontId="3" fillId="9" borderId="2" xfId="3" applyFont="1" applyFill="1" applyBorder="1" applyAlignment="1" applyProtection="1">
      <alignment vertical="center" wrapText="1"/>
      <protection hidden="1"/>
    </xf>
    <xf numFmtId="0" fontId="4" fillId="0" borderId="0" xfId="12" applyFont="1" applyFill="1" applyAlignment="1" applyProtection="1">
      <alignment horizontal="center"/>
    </xf>
    <xf numFmtId="0" fontId="4" fillId="0" borderId="0" xfId="12" applyFont="1" applyFill="1" applyBorder="1" applyAlignment="1" applyProtection="1">
      <alignment horizontal="center"/>
    </xf>
    <xf numFmtId="0" fontId="4" fillId="2" borderId="0" xfId="12" applyFont="1" applyFill="1" applyAlignment="1" applyProtection="1">
      <alignment horizontal="center"/>
    </xf>
    <xf numFmtId="0" fontId="4" fillId="2" borderId="0" xfId="12" applyFont="1" applyFill="1" applyBorder="1" applyAlignment="1" applyProtection="1">
      <alignment horizontal="center"/>
    </xf>
    <xf numFmtId="0" fontId="6" fillId="2" borderId="0" xfId="12" applyFont="1" applyFill="1" applyBorder="1" applyAlignment="1" applyProtection="1">
      <alignment horizontal="center"/>
    </xf>
    <xf numFmtId="0" fontId="6" fillId="2" borderId="10" xfId="12" applyFont="1" applyFill="1" applyBorder="1" applyAlignment="1" applyProtection="1">
      <alignment horizontal="center"/>
    </xf>
    <xf numFmtId="0" fontId="3" fillId="11" borderId="4" xfId="11" applyFont="1" applyFill="1" applyBorder="1" applyAlignment="1" applyProtection="1">
      <alignment horizontal="center" vertical="center"/>
    </xf>
    <xf numFmtId="0" fontId="3" fillId="0" borderId="0" xfId="12" applyFont="1" applyFill="1" applyBorder="1" applyAlignment="1" applyProtection="1">
      <alignment horizontal="center" vertical="center"/>
    </xf>
    <xf numFmtId="0" fontId="3" fillId="0" borderId="0" xfId="12" applyFont="1" applyFill="1" applyBorder="1" applyAlignment="1" applyProtection="1">
      <alignment horizontal="center" vertical="center" wrapText="1"/>
    </xf>
    <xf numFmtId="0" fontId="3" fillId="0" borderId="0" xfId="12" applyFont="1" applyFill="1" applyAlignment="1" applyProtection="1">
      <alignment horizontal="center" vertical="center"/>
    </xf>
    <xf numFmtId="0" fontId="4" fillId="0" borderId="4" xfId="12" applyNumberFormat="1" applyFont="1" applyFill="1" applyBorder="1" applyAlignment="1" applyProtection="1">
      <alignment horizontal="center"/>
    </xf>
    <xf numFmtId="0" fontId="4" fillId="0" borderId="4" xfId="12" applyNumberFormat="1" applyFont="1" applyFill="1" applyBorder="1" applyAlignment="1" applyProtection="1">
      <alignment horizontal="left"/>
    </xf>
    <xf numFmtId="0" fontId="4" fillId="0" borderId="0" xfId="12" applyNumberFormat="1" applyFont="1" applyFill="1" applyBorder="1" applyAlignment="1" applyProtection="1">
      <alignment horizontal="center"/>
    </xf>
    <xf numFmtId="49" fontId="4" fillId="0" borderId="0" xfId="12" applyNumberFormat="1" applyFont="1" applyFill="1" applyBorder="1" applyAlignment="1" applyProtection="1">
      <alignment horizontal="center"/>
    </xf>
    <xf numFmtId="1" fontId="4" fillId="0" borderId="0" xfId="12" applyNumberFormat="1" applyFont="1" applyFill="1" applyBorder="1" applyAlignment="1" applyProtection="1">
      <alignment horizontal="center"/>
    </xf>
    <xf numFmtId="44" fontId="4" fillId="0" borderId="0" xfId="12" applyNumberFormat="1" applyFont="1" applyFill="1" applyBorder="1" applyAlignment="1" applyProtection="1">
      <alignment horizontal="center"/>
    </xf>
    <xf numFmtId="44" fontId="4" fillId="0" borderId="0" xfId="13" applyFont="1" applyFill="1" applyBorder="1" applyAlignment="1" applyProtection="1">
      <alignment horizontal="center"/>
    </xf>
    <xf numFmtId="164" fontId="4" fillId="0" borderId="0" xfId="12" applyNumberFormat="1" applyFont="1" applyFill="1" applyBorder="1" applyAlignment="1" applyProtection="1">
      <alignment horizontal="center"/>
    </xf>
    <xf numFmtId="44" fontId="3" fillId="9" borderId="2" xfId="3" applyFont="1" applyFill="1" applyBorder="1" applyAlignment="1" applyProtection="1">
      <alignment vertical="center" wrapText="1"/>
      <protection hidden="1"/>
    </xf>
    <xf numFmtId="0" fontId="3" fillId="0" borderId="11" xfId="11" applyFont="1" applyBorder="1" applyAlignment="1" applyProtection="1">
      <alignment horizontal="left" vertical="top"/>
    </xf>
    <xf numFmtId="0" fontId="3" fillId="11" borderId="1" xfId="11" applyFont="1" applyFill="1" applyBorder="1" applyAlignment="1" applyProtection="1">
      <alignment horizontal="justify" vertical="top" wrapText="1"/>
    </xf>
    <xf numFmtId="0" fontId="3" fillId="11" borderId="3" xfId="11" applyFont="1" applyFill="1" applyBorder="1" applyAlignment="1" applyProtection="1">
      <alignment horizontal="justify" vertical="top" wrapText="1"/>
    </xf>
    <xf numFmtId="0" fontId="3" fillId="11" borderId="2" xfId="11" applyFont="1" applyFill="1" applyBorder="1" applyAlignment="1" applyProtection="1">
      <alignment horizontal="justify" vertical="top" wrapText="1"/>
    </xf>
    <xf numFmtId="0" fontId="4" fillId="11" borderId="1" xfId="11" applyFont="1" applyFill="1" applyBorder="1" applyAlignment="1" applyProtection="1">
      <alignment horizontal="justify" vertical="top" wrapText="1"/>
    </xf>
    <xf numFmtId="0" fontId="4" fillId="11" borderId="3" xfId="11" applyFont="1" applyFill="1" applyBorder="1" applyAlignment="1" applyProtection="1">
      <alignment horizontal="justify" vertical="top" wrapText="1"/>
    </xf>
    <xf numFmtId="0" fontId="4" fillId="11" borderId="2" xfId="11" applyFont="1" applyFill="1" applyBorder="1" applyAlignment="1" applyProtection="1">
      <alignment horizontal="justify" vertical="top" wrapText="1"/>
    </xf>
    <xf numFmtId="0" fontId="4" fillId="11" borderId="1" xfId="11" applyFont="1" applyFill="1" applyBorder="1" applyAlignment="1" applyProtection="1">
      <alignment horizontal="left" vertical="top" wrapText="1"/>
    </xf>
    <xf numFmtId="0" fontId="4" fillId="11" borderId="3" xfId="11" applyFont="1" applyFill="1" applyBorder="1" applyAlignment="1" applyProtection="1">
      <alignment horizontal="left" vertical="top" wrapText="1"/>
    </xf>
    <xf numFmtId="0" fontId="4" fillId="11" borderId="2" xfId="11" applyFont="1" applyFill="1" applyBorder="1" applyAlignment="1" applyProtection="1">
      <alignment horizontal="left" vertical="top" wrapText="1"/>
    </xf>
    <xf numFmtId="0" fontId="4" fillId="11" borderId="1" xfId="11" applyNumberFormat="1" applyFont="1" applyFill="1" applyBorder="1" applyAlignment="1" applyProtection="1">
      <alignment horizontal="justify" vertical="top" wrapText="1"/>
    </xf>
    <xf numFmtId="0" fontId="4" fillId="11" borderId="3" xfId="11" applyNumberFormat="1" applyFont="1" applyFill="1" applyBorder="1" applyAlignment="1" applyProtection="1">
      <alignment horizontal="justify" vertical="top" wrapText="1"/>
    </xf>
    <xf numFmtId="0" fontId="4" fillId="11" borderId="2" xfId="11" applyNumberFormat="1" applyFont="1" applyFill="1" applyBorder="1" applyAlignment="1" applyProtection="1">
      <alignment horizontal="justify" vertical="top" wrapText="1"/>
    </xf>
    <xf numFmtId="0" fontId="3" fillId="0" borderId="11" xfId="11" applyFont="1" applyFill="1" applyBorder="1" applyAlignment="1" applyProtection="1">
      <alignment horizontal="left" vertical="top"/>
    </xf>
    <xf numFmtId="0" fontId="3" fillId="0" borderId="0" xfId="11" applyFont="1" applyBorder="1" applyAlignment="1" applyProtection="1">
      <alignment horizontal="left" vertical="top"/>
    </xf>
    <xf numFmtId="0" fontId="4" fillId="11" borderId="1" xfId="11" applyFont="1" applyFill="1" applyBorder="1" applyAlignment="1" applyProtection="1">
      <alignment horizontal="left" vertical="top"/>
    </xf>
    <xf numFmtId="0" fontId="4" fillId="11" borderId="3" xfId="11" applyFont="1" applyFill="1" applyBorder="1" applyAlignment="1" applyProtection="1">
      <alignment horizontal="left" vertical="top"/>
    </xf>
    <xf numFmtId="0" fontId="4" fillId="11" borderId="2" xfId="11" applyFont="1" applyFill="1" applyBorder="1" applyAlignment="1" applyProtection="1">
      <alignment horizontal="left" vertical="top"/>
    </xf>
    <xf numFmtId="0" fontId="3" fillId="4" borderId="11" xfId="11" applyFont="1" applyFill="1" applyBorder="1" applyAlignment="1" applyProtection="1">
      <alignment horizontal="left" vertical="top"/>
    </xf>
    <xf numFmtId="0" fontId="4" fillId="11" borderId="14" xfId="11" applyFont="1" applyFill="1" applyBorder="1" applyAlignment="1" applyProtection="1">
      <alignment vertical="top" wrapText="1"/>
    </xf>
    <xf numFmtId="0" fontId="4" fillId="11" borderId="11" xfId="11" applyFont="1" applyFill="1" applyBorder="1" applyAlignment="1" applyProtection="1">
      <alignment vertical="top" wrapText="1"/>
    </xf>
    <xf numFmtId="0" fontId="4" fillId="11" borderId="15" xfId="11" applyFont="1" applyFill="1" applyBorder="1" applyAlignment="1" applyProtection="1">
      <alignment vertical="top" wrapText="1"/>
    </xf>
    <xf numFmtId="0" fontId="4" fillId="11" borderId="1" xfId="11" quotePrefix="1" applyFont="1" applyFill="1" applyBorder="1" applyAlignment="1" applyProtection="1">
      <alignment horizontal="justify" vertical="top" wrapText="1"/>
    </xf>
    <xf numFmtId="0" fontId="3" fillId="0" borderId="0" xfId="11" applyFont="1" applyBorder="1" applyAlignment="1" applyProtection="1">
      <alignment horizontal="justify" vertical="top"/>
    </xf>
    <xf numFmtId="0" fontId="4" fillId="0" borderId="0" xfId="11" applyFont="1" applyBorder="1" applyAlignment="1" applyProtection="1">
      <alignment vertical="top"/>
    </xf>
    <xf numFmtId="0" fontId="3" fillId="0" borderId="0" xfId="11" applyFont="1" applyFill="1" applyBorder="1" applyAlignment="1" applyProtection="1">
      <alignment horizontal="left" vertical="top" wrapText="1"/>
    </xf>
    <xf numFmtId="0" fontId="4" fillId="11" borderId="5" xfId="11" applyFont="1" applyFill="1" applyBorder="1" applyAlignment="1" applyProtection="1">
      <alignment horizontal="left" vertical="top" wrapText="1"/>
    </xf>
    <xf numFmtId="0" fontId="4" fillId="11" borderId="6" xfId="11" applyFont="1" applyFill="1" applyBorder="1" applyAlignment="1" applyProtection="1">
      <alignment horizontal="left" vertical="top" wrapText="1"/>
    </xf>
    <xf numFmtId="0" fontId="4" fillId="11" borderId="7" xfId="11" applyFont="1" applyFill="1" applyBorder="1" applyAlignment="1" applyProtection="1">
      <alignment horizontal="left" vertical="top" wrapText="1"/>
    </xf>
    <xf numFmtId="0" fontId="4" fillId="0" borderId="0" xfId="11" applyFont="1" applyAlignment="1" applyProtection="1">
      <alignment horizontal="center" vertical="top"/>
    </xf>
    <xf numFmtId="0" fontId="3" fillId="11" borderId="1" xfId="11" applyFont="1" applyFill="1" applyBorder="1" applyAlignment="1" applyProtection="1">
      <alignment horizontal="left" vertical="top"/>
    </xf>
    <xf numFmtId="0" fontId="3" fillId="11" borderId="3" xfId="11" applyFont="1" applyFill="1" applyBorder="1" applyAlignment="1" applyProtection="1">
      <alignment horizontal="left" vertical="top"/>
    </xf>
    <xf numFmtId="0" fontId="3" fillId="11" borderId="2" xfId="11" applyFont="1" applyFill="1" applyBorder="1" applyAlignment="1" applyProtection="1">
      <alignment horizontal="left" vertical="top"/>
    </xf>
    <xf numFmtId="0" fontId="29" fillId="11" borderId="14" xfId="5" applyFont="1" applyFill="1" applyBorder="1" applyAlignment="1" applyProtection="1">
      <alignment horizontal="left" vertical="top" wrapText="1"/>
    </xf>
    <xf numFmtId="0" fontId="29" fillId="11" borderId="11" xfId="5" applyFont="1" applyFill="1" applyBorder="1" applyAlignment="1" applyProtection="1">
      <alignment horizontal="left" vertical="top" wrapText="1"/>
    </xf>
    <xf numFmtId="0" fontId="29" fillId="11" borderId="15" xfId="5" applyFont="1" applyFill="1" applyBorder="1" applyAlignment="1" applyProtection="1">
      <alignment horizontal="left" vertical="top" wrapText="1"/>
    </xf>
    <xf numFmtId="0" fontId="3" fillId="0" borderId="0" xfId="11" applyFont="1" applyBorder="1" applyAlignment="1" applyProtection="1">
      <alignment horizontal="justify" vertical="top" wrapText="1"/>
    </xf>
    <xf numFmtId="0" fontId="4" fillId="0" borderId="0" xfId="11" applyFont="1" applyBorder="1" applyAlignment="1" applyProtection="1">
      <alignment vertical="top" wrapText="1"/>
    </xf>
    <xf numFmtId="0" fontId="3" fillId="0" borderId="0" xfId="11" applyFont="1" applyAlignment="1" applyProtection="1">
      <alignment horizontal="left" vertical="top"/>
    </xf>
    <xf numFmtId="0" fontId="4" fillId="11" borderId="4" xfId="11" applyFont="1" applyFill="1" applyBorder="1" applyAlignment="1" applyProtection="1">
      <alignment horizontal="left" vertical="top" wrapText="1"/>
    </xf>
    <xf numFmtId="0" fontId="3" fillId="11" borderId="4" xfId="11" applyFont="1" applyFill="1" applyBorder="1" applyAlignment="1" applyProtection="1">
      <alignment horizontal="left" vertical="top" wrapText="1"/>
    </xf>
    <xf numFmtId="0" fontId="27" fillId="12" borderId="0" xfId="12" applyFont="1" applyFill="1" applyAlignment="1" applyProtection="1">
      <alignment horizontal="center"/>
    </xf>
    <xf numFmtId="0" fontId="28" fillId="12" borderId="0" xfId="12" applyFont="1" applyFill="1" applyAlignment="1" applyProtection="1">
      <alignment horizontal="center"/>
    </xf>
    <xf numFmtId="0" fontId="4" fillId="0" borderId="4" xfId="2" applyFont="1" applyFill="1" applyBorder="1" applyAlignment="1" applyProtection="1">
      <alignment horizontal="center"/>
    </xf>
    <xf numFmtId="0" fontId="6" fillId="3" borderId="13"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3" fillId="11" borderId="4" xfId="2" applyFont="1" applyFill="1" applyBorder="1" applyAlignment="1" applyProtection="1">
      <alignment horizontal="center" wrapText="1"/>
    </xf>
    <xf numFmtId="9" fontId="4" fillId="0" borderId="4" xfId="2" applyNumberFormat="1" applyFont="1" applyFill="1" applyBorder="1" applyAlignment="1" applyProtection="1">
      <alignment horizontal="center"/>
    </xf>
    <xf numFmtId="0" fontId="6" fillId="3" borderId="1"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6" fillId="3" borderId="2" xfId="2" applyFont="1" applyFill="1" applyBorder="1" applyAlignment="1" applyProtection="1">
      <alignment horizontal="center" vertical="center"/>
    </xf>
    <xf numFmtId="0" fontId="4" fillId="0" borderId="4" xfId="2" applyFont="1" applyFill="1" applyBorder="1" applyAlignment="1" applyProtection="1">
      <alignment horizontal="center" wrapText="1"/>
    </xf>
    <xf numFmtId="0" fontId="6" fillId="3" borderId="0" xfId="2" applyFont="1" applyFill="1" applyBorder="1" applyAlignment="1" applyProtection="1">
      <alignment horizontal="center"/>
    </xf>
    <xf numFmtId="0" fontId="6" fillId="3" borderId="1" xfId="2" applyFont="1" applyFill="1" applyBorder="1" applyAlignment="1" applyProtection="1">
      <alignment horizontal="center"/>
    </xf>
    <xf numFmtId="0" fontId="6" fillId="3" borderId="3" xfId="2" applyFont="1" applyFill="1" applyBorder="1" applyAlignment="1" applyProtection="1">
      <alignment horizontal="center"/>
    </xf>
    <xf numFmtId="0" fontId="6" fillId="3" borderId="2" xfId="2" applyFont="1" applyFill="1" applyBorder="1" applyAlignment="1" applyProtection="1">
      <alignment horizontal="center"/>
    </xf>
    <xf numFmtId="0" fontId="6" fillId="3" borderId="4" xfId="2" applyFont="1" applyFill="1" applyBorder="1" applyAlignment="1" applyProtection="1">
      <alignment horizontal="center"/>
    </xf>
    <xf numFmtId="0" fontId="6" fillId="3" borderId="13" xfId="2" applyFont="1" applyFill="1" applyBorder="1" applyAlignment="1" applyProtection="1">
      <alignment horizontal="center"/>
    </xf>
    <xf numFmtId="0" fontId="4" fillId="0" borderId="0" xfId="2" applyFont="1" applyFill="1" applyBorder="1" applyAlignment="1" applyProtection="1">
      <alignment horizontal="center"/>
    </xf>
    <xf numFmtId="0" fontId="6" fillId="0" borderId="0" xfId="2" applyFont="1" applyFill="1" applyBorder="1" applyAlignment="1" applyProtection="1">
      <alignment horizontal="center"/>
    </xf>
    <xf numFmtId="0" fontId="6" fillId="0" borderId="0" xfId="2" applyFont="1" applyFill="1" applyBorder="1" applyAlignment="1" applyProtection="1">
      <alignment horizontal="center" vertical="center"/>
    </xf>
    <xf numFmtId="0" fontId="3" fillId="0" borderId="0" xfId="2" applyFont="1" applyFill="1" applyBorder="1" applyAlignment="1" applyProtection="1">
      <alignment horizontal="center" wrapText="1"/>
    </xf>
    <xf numFmtId="9" fontId="4" fillId="0" borderId="0" xfId="2" applyNumberFormat="1" applyFont="1" applyFill="1" applyBorder="1" applyAlignment="1" applyProtection="1">
      <alignment horizontal="center"/>
    </xf>
    <xf numFmtId="0" fontId="4" fillId="0" borderId="0" xfId="2" applyFont="1" applyFill="1" applyBorder="1" applyAlignment="1" applyProtection="1">
      <alignment horizontal="center" wrapText="1"/>
    </xf>
    <xf numFmtId="0" fontId="6" fillId="3" borderId="1" xfId="6" applyFont="1" applyFill="1" applyBorder="1" applyAlignment="1" applyProtection="1">
      <alignment horizontal="center"/>
    </xf>
    <xf numFmtId="0" fontId="6" fillId="3" borderId="3" xfId="6" applyFont="1" applyFill="1" applyBorder="1" applyAlignment="1" applyProtection="1">
      <alignment horizontal="center"/>
    </xf>
    <xf numFmtId="0" fontId="6" fillId="3" borderId="1" xfId="6" applyFont="1" applyFill="1" applyBorder="1" applyAlignment="1" applyProtection="1">
      <alignment horizontal="center" vertical="center"/>
    </xf>
    <xf numFmtId="0" fontId="6" fillId="3" borderId="3" xfId="6" applyFont="1" applyFill="1" applyBorder="1" applyAlignment="1" applyProtection="1">
      <alignment horizontal="center" vertical="center"/>
    </xf>
    <xf numFmtId="0" fontId="6" fillId="3" borderId="2" xfId="6" applyFont="1" applyFill="1" applyBorder="1" applyAlignment="1" applyProtection="1">
      <alignment horizontal="center" vertical="center"/>
    </xf>
    <xf numFmtId="0" fontId="6" fillId="3" borderId="3" xfId="6" applyFont="1" applyFill="1" applyBorder="1" applyAlignment="1" applyProtection="1">
      <alignment horizontal="center" vertical="center" wrapText="1"/>
    </xf>
    <xf numFmtId="0" fontId="6" fillId="3" borderId="1" xfId="6" applyFont="1" applyFill="1" applyBorder="1" applyAlignment="1" applyProtection="1">
      <alignment horizontal="center" vertical="center" wrapText="1"/>
    </xf>
    <xf numFmtId="0" fontId="6" fillId="3" borderId="2" xfId="6" applyFont="1" applyFill="1" applyBorder="1" applyAlignment="1" applyProtection="1">
      <alignment horizontal="center" vertical="center" wrapText="1"/>
    </xf>
    <xf numFmtId="0" fontId="6" fillId="3" borderId="13" xfId="6" applyFont="1" applyFill="1" applyBorder="1" applyAlignment="1" applyProtection="1">
      <alignment horizontal="center" vertical="center" wrapText="1"/>
    </xf>
    <xf numFmtId="0" fontId="6" fillId="3" borderId="8" xfId="6" applyFont="1" applyFill="1" applyBorder="1" applyAlignment="1" applyProtection="1">
      <alignment horizontal="center" vertical="center" wrapText="1"/>
    </xf>
    <xf numFmtId="0" fontId="27" fillId="10" borderId="4" xfId="6" applyFont="1" applyFill="1" applyBorder="1" applyAlignment="1" applyProtection="1">
      <alignment horizontal="center" vertical="center"/>
    </xf>
    <xf numFmtId="0" fontId="12" fillId="0" borderId="11" xfId="2" applyFont="1" applyBorder="1" applyAlignment="1" applyProtection="1">
      <alignment horizontal="center" vertical="center"/>
      <protection locked="0" hidden="1"/>
    </xf>
    <xf numFmtId="0" fontId="6" fillId="3" borderId="1" xfId="2" applyFont="1" applyFill="1" applyBorder="1" applyAlignment="1" applyProtection="1">
      <alignment horizontal="center" vertical="center"/>
      <protection hidden="1"/>
    </xf>
    <xf numFmtId="0" fontId="6" fillId="3" borderId="2" xfId="2" applyFont="1" applyFill="1" applyBorder="1" applyAlignment="1" applyProtection="1">
      <alignment horizontal="center" vertical="center"/>
      <protection hidden="1"/>
    </xf>
    <xf numFmtId="0" fontId="3" fillId="7" borderId="1" xfId="2" applyFont="1" applyFill="1" applyBorder="1" applyAlignment="1" applyProtection="1">
      <alignment horizontal="left" vertical="center" wrapText="1"/>
      <protection locked="0"/>
    </xf>
    <xf numFmtId="0" fontId="3" fillId="7" borderId="3" xfId="2" applyFont="1" applyFill="1" applyBorder="1" applyAlignment="1" applyProtection="1">
      <alignment horizontal="left" vertical="center" wrapText="1"/>
      <protection locked="0"/>
    </xf>
    <xf numFmtId="0" fontId="3" fillId="7" borderId="2" xfId="2" applyFont="1" applyFill="1" applyBorder="1" applyAlignment="1" applyProtection="1">
      <alignment horizontal="left" vertical="center" wrapText="1"/>
      <protection locked="0"/>
    </xf>
    <xf numFmtId="0" fontId="6" fillId="3" borderId="1" xfId="2" applyFont="1" applyFill="1" applyBorder="1" applyAlignment="1" applyProtection="1">
      <alignment horizontal="center" vertical="top" wrapText="1"/>
      <protection hidden="1"/>
    </xf>
    <xf numFmtId="0" fontId="6" fillId="3" borderId="3" xfId="2" applyFont="1" applyFill="1" applyBorder="1" applyAlignment="1" applyProtection="1">
      <alignment horizontal="center" vertical="top" wrapText="1"/>
      <protection hidden="1"/>
    </xf>
    <xf numFmtId="0" fontId="6" fillId="3" borderId="2" xfId="2" applyFont="1" applyFill="1" applyBorder="1" applyAlignment="1" applyProtection="1">
      <alignment horizontal="center" vertical="top" wrapText="1"/>
      <protection hidden="1"/>
    </xf>
    <xf numFmtId="0" fontId="6" fillId="3" borderId="3" xfId="2" applyFont="1" applyFill="1" applyBorder="1" applyAlignment="1" applyProtection="1">
      <alignment horizontal="center" vertical="center"/>
      <protection hidden="1"/>
    </xf>
    <xf numFmtId="1" fontId="3" fillId="7" borderId="3" xfId="2" applyNumberFormat="1" applyFont="1" applyFill="1" applyBorder="1" applyAlignment="1" applyProtection="1">
      <alignment horizontal="left" vertical="top" wrapText="1"/>
      <protection locked="0"/>
    </xf>
    <xf numFmtId="1" fontId="3" fillId="7" borderId="2" xfId="2" applyNumberFormat="1" applyFont="1" applyFill="1" applyBorder="1" applyAlignment="1" applyProtection="1">
      <alignment horizontal="left" vertical="top" wrapText="1"/>
      <protection locked="0"/>
    </xf>
    <xf numFmtId="0" fontId="6" fillId="3" borderId="4" xfId="2" applyFont="1" applyFill="1" applyBorder="1" applyAlignment="1" applyProtection="1">
      <alignment horizontal="center" vertical="center"/>
      <protection hidden="1"/>
    </xf>
    <xf numFmtId="0" fontId="7" fillId="7" borderId="1" xfId="1" applyFont="1" applyFill="1" applyBorder="1" applyAlignment="1" applyProtection="1">
      <alignment vertical="top" wrapText="1"/>
      <protection locked="0"/>
    </xf>
    <xf numFmtId="0" fontId="7" fillId="7" borderId="3" xfId="1" applyFont="1" applyFill="1" applyBorder="1" applyAlignment="1" applyProtection="1">
      <alignment vertical="top" wrapText="1"/>
      <protection locked="0"/>
    </xf>
    <xf numFmtId="0" fontId="7" fillId="7" borderId="2" xfId="1" applyFont="1" applyFill="1" applyBorder="1" applyAlignment="1" applyProtection="1">
      <alignment vertical="top" wrapText="1"/>
      <protection locked="0"/>
    </xf>
    <xf numFmtId="0" fontId="9" fillId="3" borderId="2" xfId="2" applyFont="1" applyFill="1" applyBorder="1" applyAlignment="1" applyProtection="1">
      <alignment horizontal="center" vertical="center"/>
      <protection hidden="1"/>
    </xf>
    <xf numFmtId="0" fontId="9" fillId="3" borderId="4" xfId="2" applyFont="1" applyFill="1" applyBorder="1" applyAlignment="1" applyProtection="1">
      <alignment horizontal="center" vertical="center"/>
      <protection hidden="1"/>
    </xf>
    <xf numFmtId="0" fontId="31" fillId="7" borderId="1" xfId="0" applyFont="1" applyFill="1" applyBorder="1" applyAlignment="1">
      <alignment horizontal="center" wrapText="1"/>
    </xf>
    <xf numFmtId="0" fontId="31" fillId="7" borderId="2" xfId="0" applyFont="1" applyFill="1" applyBorder="1" applyAlignment="1">
      <alignment horizontal="center" wrapText="1"/>
    </xf>
    <xf numFmtId="49" fontId="3" fillId="7" borderId="3" xfId="2" applyNumberFormat="1" applyFont="1" applyFill="1" applyBorder="1" applyAlignment="1" applyProtection="1">
      <alignment horizontal="center" vertical="top" wrapText="1"/>
      <protection locked="0"/>
    </xf>
    <xf numFmtId="49" fontId="3" fillId="7" borderId="2" xfId="2" applyNumberFormat="1" applyFont="1" applyFill="1" applyBorder="1" applyAlignment="1" applyProtection="1">
      <alignment horizontal="center" vertical="top" wrapText="1"/>
      <protection locked="0"/>
    </xf>
    <xf numFmtId="0" fontId="6" fillId="3" borderId="4" xfId="2" applyFont="1" applyFill="1" applyBorder="1" applyAlignment="1" applyProtection="1">
      <alignment horizontal="center" vertical="center"/>
      <protection locked="0" hidden="1"/>
    </xf>
    <xf numFmtId="1" fontId="3" fillId="7" borderId="1" xfId="2" applyNumberFormat="1" applyFont="1" applyFill="1" applyBorder="1" applyAlignment="1" applyProtection="1">
      <alignment horizontal="left" vertical="center"/>
      <protection locked="0"/>
    </xf>
    <xf numFmtId="1" fontId="3" fillId="7" borderId="3" xfId="2" applyNumberFormat="1" applyFont="1" applyFill="1" applyBorder="1" applyAlignment="1" applyProtection="1">
      <alignment horizontal="left" vertical="center"/>
      <protection locked="0"/>
    </xf>
    <xf numFmtId="1" fontId="3" fillId="7" borderId="2" xfId="2" applyNumberFormat="1" applyFont="1" applyFill="1" applyBorder="1" applyAlignment="1" applyProtection="1">
      <alignment horizontal="left" vertical="center"/>
      <protection locked="0"/>
    </xf>
    <xf numFmtId="0" fontId="3" fillId="7" borderId="4" xfId="2" applyFont="1" applyFill="1" applyBorder="1" applyAlignment="1" applyProtection="1">
      <alignment vertical="top" wrapText="1"/>
      <protection locked="0"/>
    </xf>
    <xf numFmtId="0" fontId="6" fillId="3" borderId="1" xfId="2" applyFont="1" applyFill="1" applyBorder="1" applyAlignment="1" applyProtection="1">
      <alignment horizontal="center" vertical="center" wrapText="1"/>
      <protection hidden="1"/>
    </xf>
    <xf numFmtId="0" fontId="6" fillId="3" borderId="2" xfId="2" applyFont="1" applyFill="1" applyBorder="1" applyAlignment="1" applyProtection="1">
      <alignment horizontal="center" vertical="center" wrapText="1"/>
      <protection hidden="1"/>
    </xf>
    <xf numFmtId="0" fontId="6" fillId="3" borderId="3" xfId="2" applyFont="1" applyFill="1" applyBorder="1" applyAlignment="1" applyProtection="1">
      <alignment horizontal="center" vertical="center" wrapText="1"/>
      <protection hidden="1"/>
    </xf>
    <xf numFmtId="0" fontId="3" fillId="7" borderId="1" xfId="2" applyFont="1" applyFill="1" applyBorder="1" applyAlignment="1" applyProtection="1">
      <alignment horizontal="center" vertical="center" wrapText="1"/>
      <protection locked="0"/>
    </xf>
    <xf numFmtId="0" fontId="3" fillId="7" borderId="3" xfId="2" applyFont="1" applyFill="1" applyBorder="1" applyAlignment="1" applyProtection="1">
      <alignment horizontal="center" vertical="center" wrapText="1"/>
      <protection locked="0"/>
    </xf>
    <xf numFmtId="0" fontId="2" fillId="0" borderId="2" xfId="2" applyBorder="1" applyAlignment="1">
      <alignment horizontal="center" vertical="center" wrapText="1"/>
    </xf>
    <xf numFmtId="0" fontId="6" fillId="3" borderId="4" xfId="2" applyFont="1" applyFill="1" applyBorder="1" applyAlignment="1" applyProtection="1">
      <alignment horizontal="left" vertical="center"/>
      <protection hidden="1"/>
    </xf>
    <xf numFmtId="0" fontId="3" fillId="7" borderId="1" xfId="1" applyFont="1" applyFill="1" applyBorder="1" applyAlignment="1" applyProtection="1">
      <alignment vertical="top" wrapText="1"/>
      <protection locked="0"/>
    </xf>
    <xf numFmtId="0" fontId="3" fillId="7" borderId="3" xfId="1" applyFont="1" applyFill="1" applyBorder="1" applyAlignment="1" applyProtection="1">
      <alignment vertical="top" wrapText="1"/>
      <protection locked="0"/>
    </xf>
    <xf numFmtId="0" fontId="3" fillId="7" borderId="2" xfId="1" applyFont="1" applyFill="1" applyBorder="1" applyAlignment="1" applyProtection="1">
      <alignment vertical="top" wrapText="1"/>
      <protection locked="0"/>
    </xf>
    <xf numFmtId="0" fontId="6" fillId="3" borderId="1" xfId="2" applyFont="1" applyFill="1" applyBorder="1" applyAlignment="1" applyProtection="1">
      <alignment horizontal="left" vertical="center"/>
      <protection hidden="1"/>
    </xf>
    <xf numFmtId="0" fontId="6" fillId="3" borderId="3" xfId="2" applyFont="1" applyFill="1" applyBorder="1" applyAlignment="1" applyProtection="1">
      <alignment horizontal="left" vertical="center"/>
      <protection hidden="1"/>
    </xf>
    <xf numFmtId="0" fontId="6" fillId="3" borderId="2" xfId="2" applyFont="1" applyFill="1" applyBorder="1" applyAlignment="1" applyProtection="1">
      <alignment horizontal="left" vertical="center"/>
      <protection hidden="1"/>
    </xf>
    <xf numFmtId="0" fontId="6" fillId="3" borderId="4" xfId="2" applyFont="1" applyFill="1" applyBorder="1" applyAlignment="1" applyProtection="1">
      <alignment horizontal="left" vertical="center" wrapText="1"/>
      <protection hidden="1"/>
    </xf>
    <xf numFmtId="0" fontId="7" fillId="7" borderId="4" xfId="1" applyFont="1" applyFill="1" applyBorder="1" applyAlignment="1" applyProtection="1">
      <alignment vertical="top" wrapText="1"/>
      <protection locked="0"/>
    </xf>
    <xf numFmtId="0" fontId="3" fillId="7" borderId="4" xfId="1" applyFont="1" applyFill="1" applyBorder="1" applyAlignment="1" applyProtection="1">
      <alignment horizontal="left" vertical="top" wrapText="1"/>
      <protection locked="0"/>
    </xf>
    <xf numFmtId="0" fontId="6" fillId="3" borderId="4" xfId="2" applyFont="1" applyFill="1" applyBorder="1" applyAlignment="1" applyProtection="1">
      <alignment horizontal="center" vertical="center" wrapText="1"/>
      <protection hidden="1"/>
    </xf>
    <xf numFmtId="0" fontId="6" fillId="0" borderId="0" xfId="2" applyFont="1" applyFill="1" applyBorder="1" applyAlignment="1" applyProtection="1">
      <alignment horizontal="center" vertical="center" wrapText="1"/>
      <protection hidden="1"/>
    </xf>
    <xf numFmtId="0" fontId="25" fillId="3" borderId="4" xfId="2" applyFont="1" applyFill="1" applyBorder="1" applyAlignment="1" applyProtection="1">
      <alignment horizontal="center" vertical="center" wrapText="1"/>
      <protection hidden="1"/>
    </xf>
    <xf numFmtId="0" fontId="4" fillId="3" borderId="4" xfId="2" applyFont="1" applyFill="1" applyBorder="1" applyAlignment="1" applyProtection="1">
      <alignment horizontal="center" vertical="center"/>
      <protection hidden="1"/>
    </xf>
    <xf numFmtId="0" fontId="4" fillId="7" borderId="4" xfId="2" applyFont="1" applyFill="1" applyBorder="1" applyAlignment="1" applyProtection="1">
      <alignment horizontal="center" vertical="center"/>
      <protection locked="0" hidden="1"/>
    </xf>
    <xf numFmtId="1" fontId="4" fillId="7" borderId="4" xfId="2" applyNumberFormat="1" applyFont="1" applyFill="1" applyBorder="1" applyAlignment="1" applyProtection="1">
      <alignment horizontal="center" vertical="center"/>
      <protection locked="0"/>
    </xf>
    <xf numFmtId="1" fontId="3" fillId="9" borderId="4" xfId="2" applyNumberFormat="1" applyFont="1" applyFill="1" applyBorder="1" applyAlignment="1" applyProtection="1">
      <alignment horizontal="center" vertical="center"/>
      <protection hidden="1"/>
    </xf>
    <xf numFmtId="0" fontId="3" fillId="7" borderId="4" xfId="2" applyFont="1" applyFill="1" applyBorder="1" applyAlignment="1" applyProtection="1">
      <alignment horizontal="center" vertical="center" wrapText="1"/>
      <protection hidden="1"/>
    </xf>
    <xf numFmtId="0" fontId="4" fillId="3" borderId="5" xfId="2" applyFont="1" applyFill="1" applyBorder="1" applyAlignment="1" applyProtection="1">
      <alignment horizontal="center" vertical="center"/>
      <protection hidden="1"/>
    </xf>
    <xf numFmtId="0" fontId="4" fillId="3" borderId="7" xfId="2" applyFont="1" applyFill="1" applyBorder="1" applyAlignment="1" applyProtection="1">
      <alignment horizontal="center" vertical="center"/>
      <protection hidden="1"/>
    </xf>
    <xf numFmtId="0" fontId="4" fillId="3" borderId="14" xfId="2" applyFont="1" applyFill="1" applyBorder="1" applyAlignment="1" applyProtection="1">
      <alignment horizontal="center" vertical="center"/>
      <protection hidden="1"/>
    </xf>
    <xf numFmtId="0" fontId="4" fillId="3" borderId="15" xfId="2" applyFont="1" applyFill="1" applyBorder="1" applyAlignment="1" applyProtection="1">
      <alignment horizontal="center" vertical="center"/>
      <protection hidden="1"/>
    </xf>
    <xf numFmtId="9" fontId="3" fillId="9" borderId="4" xfId="2" applyNumberFormat="1" applyFont="1" applyFill="1" applyBorder="1" applyAlignment="1" applyProtection="1">
      <alignment horizontal="center" vertical="center"/>
      <protection hidden="1"/>
    </xf>
    <xf numFmtId="0" fontId="6" fillId="3" borderId="5" xfId="2" applyFont="1" applyFill="1" applyBorder="1" applyAlignment="1" applyProtection="1">
      <alignment horizontal="left" vertical="center" wrapText="1"/>
      <protection hidden="1"/>
    </xf>
    <xf numFmtId="0" fontId="6" fillId="3" borderId="6" xfId="2" applyFont="1" applyFill="1" applyBorder="1" applyAlignment="1" applyProtection="1">
      <alignment horizontal="left" vertical="center" wrapText="1"/>
      <protection hidden="1"/>
    </xf>
    <xf numFmtId="0" fontId="6" fillId="3" borderId="7" xfId="2" applyFont="1" applyFill="1" applyBorder="1" applyAlignment="1" applyProtection="1">
      <alignment horizontal="left" vertical="center" wrapText="1"/>
      <protection hidden="1"/>
    </xf>
    <xf numFmtId="0" fontId="4" fillId="7" borderId="1" xfId="2" applyFont="1" applyFill="1" applyBorder="1" applyAlignment="1" applyProtection="1">
      <alignment horizontal="center" vertical="center"/>
      <protection locked="0" hidden="1"/>
    </xf>
    <xf numFmtId="0" fontId="4" fillId="7" borderId="3" xfId="2" applyFont="1" applyFill="1" applyBorder="1" applyAlignment="1" applyProtection="1">
      <alignment horizontal="center" vertical="center"/>
      <protection locked="0" hidden="1"/>
    </xf>
    <xf numFmtId="0" fontId="4" fillId="7" borderId="2" xfId="2" applyFont="1" applyFill="1" applyBorder="1" applyAlignment="1" applyProtection="1">
      <alignment horizontal="center" vertical="center"/>
      <protection locked="0" hidden="1"/>
    </xf>
    <xf numFmtId="9" fontId="3" fillId="9" borderId="3" xfId="2" applyNumberFormat="1" applyFont="1" applyFill="1" applyBorder="1" applyAlignment="1" applyProtection="1">
      <alignment horizontal="center" vertical="center"/>
      <protection hidden="1"/>
    </xf>
    <xf numFmtId="9" fontId="3" fillId="9" borderId="2" xfId="2" applyNumberFormat="1" applyFont="1" applyFill="1" applyBorder="1" applyAlignment="1" applyProtection="1">
      <alignment horizontal="center" vertical="center"/>
      <protection hidden="1"/>
    </xf>
    <xf numFmtId="0" fontId="6" fillId="3" borderId="9"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49" fontId="7" fillId="7" borderId="1" xfId="1" applyNumberFormat="1" applyFont="1" applyFill="1" applyBorder="1" applyAlignment="1" applyProtection="1">
      <alignment horizontal="center" vertical="center" wrapText="1"/>
      <protection locked="0"/>
    </xf>
    <xf numFmtId="49" fontId="7" fillId="7" borderId="3" xfId="1" applyNumberFormat="1" applyFont="1" applyFill="1" applyBorder="1" applyAlignment="1" applyProtection="1">
      <alignment horizontal="center" vertical="center" wrapText="1"/>
      <protection locked="0"/>
    </xf>
    <xf numFmtId="49" fontId="7" fillId="7" borderId="2" xfId="1" applyNumberFormat="1" applyFont="1" applyFill="1" applyBorder="1" applyAlignment="1" applyProtection="1">
      <alignment horizontal="center" vertical="center" wrapText="1"/>
      <protection locked="0"/>
    </xf>
    <xf numFmtId="44" fontId="3" fillId="7" borderId="1" xfId="13" applyFont="1" applyFill="1" applyBorder="1" applyAlignment="1" applyProtection="1">
      <alignment vertical="center"/>
      <protection locked="0"/>
    </xf>
    <xf numFmtId="44" fontId="3" fillId="7" borderId="2" xfId="13" applyFont="1" applyFill="1" applyBorder="1" applyAlignment="1" applyProtection="1">
      <alignment vertical="center"/>
      <protection locked="0"/>
    </xf>
    <xf numFmtId="44" fontId="3" fillId="7" borderId="1" xfId="13" applyFont="1" applyFill="1" applyBorder="1" applyAlignment="1" applyProtection="1">
      <alignment vertical="center" wrapText="1"/>
      <protection locked="0"/>
    </xf>
    <xf numFmtId="44" fontId="3" fillId="7" borderId="2" xfId="13" applyFont="1" applyFill="1" applyBorder="1" applyAlignment="1" applyProtection="1">
      <alignment vertical="center" wrapText="1"/>
      <protection locked="0"/>
    </xf>
    <xf numFmtId="44" fontId="3" fillId="9" borderId="4" xfId="13" applyFont="1" applyFill="1" applyBorder="1" applyAlignment="1" applyProtection="1">
      <alignment vertical="center"/>
      <protection hidden="1"/>
    </xf>
    <xf numFmtId="44" fontId="3" fillId="7" borderId="4" xfId="13" applyFont="1" applyFill="1" applyBorder="1" applyAlignment="1" applyProtection="1">
      <alignment vertical="center"/>
      <protection locked="0"/>
    </xf>
    <xf numFmtId="44" fontId="12" fillId="7" borderId="1" xfId="13" applyFont="1" applyFill="1" applyBorder="1" applyAlignment="1" applyProtection="1">
      <alignment vertical="center" wrapText="1"/>
      <protection locked="0"/>
    </xf>
    <xf numFmtId="44" fontId="12" fillId="7" borderId="2" xfId="13" applyFont="1" applyFill="1" applyBorder="1" applyAlignment="1" applyProtection="1">
      <alignment vertical="center" wrapText="1"/>
      <protection locked="0"/>
    </xf>
    <xf numFmtId="44" fontId="3" fillId="7" borderId="1" xfId="13" applyFont="1" applyFill="1" applyBorder="1" applyAlignment="1" applyProtection="1">
      <alignment horizontal="center" vertical="center"/>
      <protection locked="0"/>
    </xf>
    <xf numFmtId="44" fontId="3" fillId="7" borderId="2" xfId="13" applyFont="1" applyFill="1" applyBorder="1" applyAlignment="1" applyProtection="1">
      <alignment horizontal="center" vertical="center"/>
      <protection locked="0"/>
    </xf>
    <xf numFmtId="44" fontId="3" fillId="9" borderId="1" xfId="13" applyFont="1" applyFill="1" applyBorder="1" applyAlignment="1" applyProtection="1">
      <alignment vertical="center" wrapText="1"/>
      <protection hidden="1"/>
    </xf>
    <xf numFmtId="44" fontId="3" fillId="9" borderId="2" xfId="13" applyFont="1" applyFill="1" applyBorder="1" applyAlignment="1" applyProtection="1">
      <alignment vertical="center" wrapText="1"/>
      <protection hidden="1"/>
    </xf>
    <xf numFmtId="44" fontId="3" fillId="9" borderId="1" xfId="13" applyFont="1" applyFill="1" applyBorder="1" applyAlignment="1" applyProtection="1">
      <alignment vertical="center"/>
      <protection hidden="1"/>
    </xf>
    <xf numFmtId="44" fontId="3" fillId="9" borderId="2" xfId="13" applyFont="1" applyFill="1" applyBorder="1" applyAlignment="1" applyProtection="1">
      <alignment vertical="center"/>
      <protection hidden="1"/>
    </xf>
    <xf numFmtId="0" fontId="27" fillId="3" borderId="4" xfId="2" applyFont="1" applyFill="1" applyBorder="1" applyAlignment="1" applyProtection="1">
      <alignment horizontal="center" vertical="center"/>
      <protection hidden="1"/>
    </xf>
    <xf numFmtId="44" fontId="3" fillId="8" borderId="4" xfId="13" applyFont="1" applyFill="1" applyBorder="1" applyAlignment="1" applyProtection="1">
      <alignment vertical="center"/>
      <protection hidden="1"/>
    </xf>
    <xf numFmtId="0" fontId="27" fillId="3" borderId="1" xfId="2" applyFont="1" applyFill="1" applyBorder="1" applyAlignment="1" applyProtection="1">
      <alignment horizontal="center" vertical="center"/>
      <protection hidden="1"/>
    </xf>
    <xf numFmtId="0" fontId="27" fillId="3" borderId="3" xfId="2" applyFont="1" applyFill="1" applyBorder="1" applyAlignment="1" applyProtection="1">
      <alignment horizontal="center" vertical="center"/>
      <protection hidden="1"/>
    </xf>
    <xf numFmtId="0" fontId="27" fillId="3" borderId="2" xfId="2" applyFont="1" applyFill="1" applyBorder="1" applyAlignment="1" applyProtection="1">
      <alignment horizontal="center" vertical="center"/>
      <protection hidden="1"/>
    </xf>
    <xf numFmtId="44" fontId="3" fillId="9" borderId="1" xfId="13" applyNumberFormat="1" applyFont="1" applyFill="1" applyBorder="1" applyAlignment="1" applyProtection="1">
      <alignment horizontal="center" vertical="center"/>
      <protection hidden="1"/>
    </xf>
    <xf numFmtId="44" fontId="3" fillId="9" borderId="2" xfId="13" applyNumberFormat="1" applyFont="1" applyFill="1" applyBorder="1" applyAlignment="1" applyProtection="1">
      <alignment horizontal="center" vertical="center"/>
      <protection hidden="1"/>
    </xf>
    <xf numFmtId="0" fontId="27" fillId="3" borderId="0" xfId="2" applyFont="1" applyFill="1" applyBorder="1" applyAlignment="1" applyProtection="1">
      <alignment horizontal="center" vertical="center"/>
      <protection hidden="1"/>
    </xf>
    <xf numFmtId="0" fontId="27" fillId="3" borderId="8" xfId="2" applyFont="1" applyFill="1" applyBorder="1" applyAlignment="1" applyProtection="1">
      <alignment horizontal="center" vertical="center"/>
      <protection hidden="1"/>
    </xf>
    <xf numFmtId="44" fontId="3" fillId="9" borderId="1" xfId="13" applyNumberFormat="1" applyFont="1" applyFill="1" applyBorder="1" applyAlignment="1" applyProtection="1">
      <alignment vertical="center"/>
      <protection hidden="1"/>
    </xf>
    <xf numFmtId="44" fontId="3" fillId="9" borderId="2" xfId="13" applyNumberFormat="1" applyFont="1" applyFill="1" applyBorder="1" applyAlignment="1" applyProtection="1">
      <alignment vertical="center"/>
      <protection hidden="1"/>
    </xf>
    <xf numFmtId="0" fontId="27" fillId="3" borderId="4" xfId="2" applyFont="1" applyFill="1" applyBorder="1" applyAlignment="1" applyProtection="1">
      <alignment horizontal="left" vertical="center"/>
      <protection hidden="1"/>
    </xf>
    <xf numFmtId="44" fontId="3" fillId="8" borderId="4" xfId="3" applyFont="1" applyFill="1" applyBorder="1" applyAlignment="1" applyProtection="1">
      <alignment vertical="center"/>
      <protection hidden="1"/>
    </xf>
    <xf numFmtId="44" fontId="3" fillId="9" borderId="1" xfId="3" applyNumberFormat="1" applyFont="1" applyFill="1" applyBorder="1" applyAlignment="1" applyProtection="1">
      <alignment horizontal="center" vertical="center"/>
      <protection hidden="1"/>
    </xf>
    <xf numFmtId="44" fontId="3" fillId="9" borderId="2" xfId="3" applyNumberFormat="1" applyFont="1" applyFill="1" applyBorder="1" applyAlignment="1" applyProtection="1">
      <alignment horizontal="center" vertical="center"/>
      <protection hidden="1"/>
    </xf>
    <xf numFmtId="0" fontId="6" fillId="3" borderId="0" xfId="2" applyFont="1" applyFill="1" applyBorder="1" applyAlignment="1" applyProtection="1">
      <alignment horizontal="center" vertical="center"/>
      <protection hidden="1"/>
    </xf>
    <xf numFmtId="0" fontId="6" fillId="3" borderId="8" xfId="2" applyFont="1" applyFill="1" applyBorder="1" applyAlignment="1" applyProtection="1">
      <alignment horizontal="center" vertical="center"/>
      <protection hidden="1"/>
    </xf>
    <xf numFmtId="44" fontId="3" fillId="9" borderId="1" xfId="3" applyNumberFormat="1" applyFont="1" applyFill="1" applyBorder="1" applyAlignment="1" applyProtection="1">
      <alignment vertical="center"/>
      <protection hidden="1"/>
    </xf>
    <xf numFmtId="44" fontId="3" fillId="9" borderId="2" xfId="3" applyNumberFormat="1" applyFont="1" applyFill="1" applyBorder="1" applyAlignment="1" applyProtection="1">
      <alignment vertical="center"/>
      <protection hidden="1"/>
    </xf>
    <xf numFmtId="44" fontId="3" fillId="9" borderId="1" xfId="3" applyFont="1" applyFill="1" applyBorder="1" applyAlignment="1" applyProtection="1">
      <alignment vertical="center" wrapText="1"/>
      <protection hidden="1"/>
    </xf>
    <xf numFmtId="44" fontId="3" fillId="9" borderId="2" xfId="3" applyFont="1" applyFill="1" applyBorder="1" applyAlignment="1" applyProtection="1">
      <alignment vertical="center" wrapText="1"/>
      <protection hidden="1"/>
    </xf>
    <xf numFmtId="44" fontId="3" fillId="9" borderId="4" xfId="3" applyFont="1" applyFill="1" applyBorder="1" applyAlignment="1" applyProtection="1">
      <alignment vertical="center"/>
      <protection hidden="1"/>
    </xf>
    <xf numFmtId="44" fontId="3" fillId="9" borderId="1" xfId="3" applyFont="1" applyFill="1" applyBorder="1" applyAlignment="1" applyProtection="1">
      <alignment vertical="center"/>
      <protection hidden="1"/>
    </xf>
    <xf numFmtId="44" fontId="3" fillId="9" borderId="2" xfId="3" applyFont="1" applyFill="1" applyBorder="1" applyAlignment="1" applyProtection="1">
      <alignment vertical="center"/>
      <protection hidden="1"/>
    </xf>
    <xf numFmtId="44" fontId="3" fillId="7" borderId="1" xfId="3" applyFont="1" applyFill="1" applyBorder="1" applyAlignment="1" applyProtection="1">
      <alignment vertical="center" wrapText="1"/>
      <protection locked="0"/>
    </xf>
    <xf numFmtId="44" fontId="3" fillId="7" borderId="2" xfId="3" applyFont="1" applyFill="1" applyBorder="1" applyAlignment="1" applyProtection="1">
      <alignment vertical="center" wrapText="1"/>
      <protection locked="0"/>
    </xf>
    <xf numFmtId="44" fontId="3" fillId="7" borderId="1" xfId="3" applyFont="1" applyFill="1" applyBorder="1" applyAlignment="1" applyProtection="1">
      <alignment horizontal="center" vertical="center"/>
      <protection locked="0"/>
    </xf>
    <xf numFmtId="44" fontId="3" fillId="7" borderId="2" xfId="3" applyFont="1" applyFill="1" applyBorder="1" applyAlignment="1" applyProtection="1">
      <alignment horizontal="center" vertical="center"/>
      <protection locked="0"/>
    </xf>
    <xf numFmtId="44" fontId="3" fillId="7" borderId="4" xfId="3" applyFont="1" applyFill="1" applyBorder="1" applyAlignment="1" applyProtection="1">
      <alignment vertical="center"/>
      <protection locked="0"/>
    </xf>
    <xf numFmtId="44" fontId="3" fillId="7" borderId="1" xfId="3" applyFont="1" applyFill="1" applyBorder="1" applyAlignment="1" applyProtection="1">
      <alignment vertical="center"/>
      <protection locked="0"/>
    </xf>
    <xf numFmtId="44" fontId="3" fillId="7" borderId="2" xfId="3" applyFont="1" applyFill="1" applyBorder="1" applyAlignment="1" applyProtection="1">
      <alignment vertical="center"/>
      <protection locked="0"/>
    </xf>
    <xf numFmtId="0" fontId="33" fillId="3" borderId="4" xfId="5" applyFont="1" applyFill="1" applyBorder="1" applyAlignment="1" applyProtection="1">
      <alignment horizontal="left" vertical="center"/>
      <protection hidden="1"/>
    </xf>
    <xf numFmtId="0" fontId="3" fillId="7" borderId="4" xfId="5" applyFont="1" applyFill="1" applyBorder="1" applyAlignment="1" applyProtection="1">
      <alignment horizontal="left" vertical="top" wrapText="1"/>
      <protection locked="0"/>
    </xf>
    <xf numFmtId="0" fontId="3" fillId="7" borderId="4" xfId="2" applyFont="1" applyFill="1" applyBorder="1" applyAlignment="1" applyProtection="1">
      <alignment horizontal="center" vertical="center" wrapText="1"/>
      <protection locked="0"/>
    </xf>
    <xf numFmtId="0" fontId="15" fillId="7" borderId="1" xfId="5" applyFill="1" applyBorder="1" applyAlignment="1" applyProtection="1">
      <alignment horizontal="center" vertical="top" wrapText="1"/>
      <protection locked="0"/>
    </xf>
    <xf numFmtId="0" fontId="3" fillId="7" borderId="3" xfId="2" applyFont="1" applyFill="1" applyBorder="1" applyAlignment="1" applyProtection="1">
      <alignment horizontal="center" vertical="top" wrapText="1"/>
      <protection locked="0"/>
    </xf>
    <xf numFmtId="0" fontId="12" fillId="3" borderId="1" xfId="2" applyFont="1" applyFill="1" applyBorder="1" applyAlignment="1" applyProtection="1">
      <alignment horizontal="center" vertical="center"/>
      <protection hidden="1"/>
    </xf>
    <xf numFmtId="0" fontId="12" fillId="3" borderId="3" xfId="2" applyFont="1" applyFill="1" applyBorder="1" applyAlignment="1" applyProtection="1">
      <alignment horizontal="center" vertical="center"/>
      <protection hidden="1"/>
    </xf>
    <xf numFmtId="0" fontId="12" fillId="3" borderId="2" xfId="2" applyFont="1" applyFill="1" applyBorder="1" applyAlignment="1" applyProtection="1">
      <alignment horizontal="center" vertical="center"/>
      <protection hidden="1"/>
    </xf>
    <xf numFmtId="0" fontId="23" fillId="3" borderId="1" xfId="2" applyFont="1" applyFill="1" applyBorder="1" applyAlignment="1" applyProtection="1">
      <alignment horizontal="center" vertical="center"/>
      <protection hidden="1"/>
    </xf>
    <xf numFmtId="0" fontId="23" fillId="3" borderId="3" xfId="2" applyFont="1" applyFill="1" applyBorder="1" applyAlignment="1" applyProtection="1">
      <alignment horizontal="center" vertical="center"/>
      <protection hidden="1"/>
    </xf>
    <xf numFmtId="0" fontId="23" fillId="3" borderId="2" xfId="2" applyFont="1" applyFill="1" applyBorder="1" applyAlignment="1" applyProtection="1">
      <alignment horizontal="center" vertical="center"/>
      <protection hidden="1"/>
    </xf>
    <xf numFmtId="0" fontId="3" fillId="7" borderId="1" xfId="2" applyFont="1" applyFill="1" applyBorder="1" applyAlignment="1" applyProtection="1">
      <alignment horizontal="center" vertical="top" wrapText="1"/>
      <protection locked="0"/>
    </xf>
    <xf numFmtId="0" fontId="27" fillId="3" borderId="1" xfId="2" applyFont="1" applyFill="1" applyBorder="1" applyAlignment="1" applyProtection="1">
      <alignment horizontal="left" vertical="center"/>
      <protection hidden="1"/>
    </xf>
    <xf numFmtId="0" fontId="27" fillId="3" borderId="3" xfId="2" applyFont="1" applyFill="1" applyBorder="1" applyAlignment="1" applyProtection="1">
      <alignment horizontal="left" vertical="center"/>
      <protection hidden="1"/>
    </xf>
    <xf numFmtId="0" fontId="27" fillId="3" borderId="2" xfId="2" applyFont="1" applyFill="1" applyBorder="1" applyAlignment="1" applyProtection="1">
      <alignment horizontal="left" vertical="center"/>
      <protection hidden="1"/>
    </xf>
    <xf numFmtId="44" fontId="3" fillId="8" borderId="1" xfId="3" applyFont="1" applyFill="1" applyBorder="1" applyAlignment="1" applyProtection="1">
      <alignment vertical="center"/>
      <protection hidden="1"/>
    </xf>
    <xf numFmtId="44" fontId="3" fillId="8" borderId="2" xfId="3" applyFont="1" applyFill="1" applyBorder="1" applyAlignment="1" applyProtection="1">
      <alignment vertical="center"/>
      <protection hidden="1"/>
    </xf>
    <xf numFmtId="0" fontId="3" fillId="13" borderId="1" xfId="1" applyFont="1" applyFill="1" applyBorder="1" applyAlignment="1" applyProtection="1">
      <alignment vertical="top" wrapText="1"/>
      <protection locked="0"/>
    </xf>
    <xf numFmtId="0" fontId="3" fillId="13" borderId="3" xfId="1" applyFont="1" applyFill="1" applyBorder="1" applyAlignment="1" applyProtection="1">
      <alignment vertical="top" wrapText="1"/>
      <protection locked="0"/>
    </xf>
    <xf numFmtId="0" fontId="3" fillId="13" borderId="2" xfId="1" applyFont="1" applyFill="1" applyBorder="1" applyAlignment="1" applyProtection="1">
      <alignment vertical="top" wrapText="1"/>
      <protection locked="0"/>
    </xf>
    <xf numFmtId="0" fontId="3" fillId="13" borderId="1" xfId="5" applyFont="1" applyFill="1" applyBorder="1" applyAlignment="1" applyProtection="1">
      <alignment horizontal="left" vertical="top" wrapText="1"/>
      <protection locked="0"/>
    </xf>
    <xf numFmtId="0" fontId="3" fillId="13" borderId="3" xfId="5" applyFont="1" applyFill="1" applyBorder="1" applyAlignment="1" applyProtection="1">
      <alignment horizontal="left" vertical="top" wrapText="1"/>
      <protection locked="0"/>
    </xf>
    <xf numFmtId="0" fontId="3" fillId="13" borderId="2" xfId="5" applyFont="1" applyFill="1" applyBorder="1" applyAlignment="1" applyProtection="1">
      <alignment horizontal="left" vertical="top" wrapText="1"/>
      <protection locked="0"/>
    </xf>
    <xf numFmtId="0" fontId="7" fillId="13" borderId="1" xfId="1" applyFont="1" applyFill="1" applyBorder="1" applyAlignment="1" applyProtection="1">
      <alignment vertical="top" wrapText="1"/>
      <protection locked="0"/>
    </xf>
    <xf numFmtId="0" fontId="7" fillId="13" borderId="3" xfId="1" applyFont="1" applyFill="1" applyBorder="1" applyAlignment="1" applyProtection="1">
      <alignment vertical="top" wrapText="1"/>
      <protection locked="0"/>
    </xf>
    <xf numFmtId="0" fontId="7" fillId="13" borderId="2" xfId="1" applyFont="1" applyFill="1" applyBorder="1" applyAlignment="1" applyProtection="1">
      <alignment vertical="top" wrapText="1"/>
      <protection locked="0"/>
    </xf>
    <xf numFmtId="164" fontId="7" fillId="13" borderId="1" xfId="1" applyNumberFormat="1" applyFont="1" applyFill="1" applyBorder="1" applyAlignment="1" applyProtection="1">
      <alignment vertical="center" wrapText="1"/>
      <protection locked="0"/>
    </xf>
    <xf numFmtId="3" fontId="7" fillId="13" borderId="1" xfId="1" applyNumberFormat="1" applyFont="1" applyFill="1" applyBorder="1" applyAlignment="1" applyProtection="1">
      <alignment vertical="center" wrapText="1"/>
      <protection locked="0"/>
    </xf>
    <xf numFmtId="4" fontId="7" fillId="13" borderId="1" xfId="1" applyNumberFormat="1" applyFont="1" applyFill="1" applyBorder="1" applyAlignment="1" applyProtection="1">
      <alignment vertical="center" wrapText="1"/>
      <protection locked="0"/>
    </xf>
    <xf numFmtId="49" fontId="7" fillId="13" borderId="1" xfId="1" applyNumberFormat="1" applyFont="1" applyFill="1" applyBorder="1" applyAlignment="1" applyProtection="1">
      <alignment horizontal="center" vertical="center" wrapText="1"/>
      <protection locked="0"/>
    </xf>
    <xf numFmtId="49" fontId="7" fillId="13" borderId="3" xfId="1" applyNumberFormat="1" applyFont="1" applyFill="1" applyBorder="1" applyAlignment="1" applyProtection="1">
      <alignment horizontal="center" vertical="center" wrapText="1"/>
      <protection locked="0"/>
    </xf>
    <xf numFmtId="49" fontId="7" fillId="13" borderId="2" xfId="1" applyNumberFormat="1" applyFont="1" applyFill="1" applyBorder="1" applyAlignment="1" applyProtection="1">
      <alignment horizontal="center" vertical="center" wrapText="1"/>
      <protection locked="0"/>
    </xf>
    <xf numFmtId="44" fontId="3" fillId="13" borderId="1" xfId="3" applyFont="1" applyFill="1" applyBorder="1" applyAlignment="1" applyProtection="1">
      <alignment vertical="center" wrapText="1"/>
      <protection locked="0"/>
    </xf>
    <xf numFmtId="44" fontId="3" fillId="13" borderId="2" xfId="3" applyFont="1" applyFill="1" applyBorder="1" applyAlignment="1" applyProtection="1">
      <alignment vertical="center" wrapText="1"/>
      <protection locked="0"/>
    </xf>
    <xf numFmtId="44" fontId="3" fillId="13" borderId="1" xfId="3" applyFont="1" applyFill="1" applyBorder="1" applyAlignment="1" applyProtection="1">
      <alignment vertical="center"/>
      <protection locked="0"/>
    </xf>
    <xf numFmtId="44" fontId="3" fillId="13" borderId="2" xfId="3" applyFont="1" applyFill="1" applyBorder="1" applyAlignment="1" applyProtection="1">
      <alignment vertical="center"/>
      <protection locked="0"/>
    </xf>
    <xf numFmtId="44" fontId="3" fillId="13" borderId="1" xfId="3" applyFont="1" applyFill="1" applyBorder="1" applyAlignment="1" applyProtection="1">
      <alignment horizontal="center" vertical="center"/>
      <protection locked="0"/>
    </xf>
    <xf numFmtId="44" fontId="3" fillId="13" borderId="2" xfId="3" applyFont="1" applyFill="1" applyBorder="1" applyAlignment="1" applyProtection="1">
      <alignment horizontal="center" vertical="center"/>
      <protection locked="0"/>
    </xf>
    <xf numFmtId="0" fontId="4" fillId="13" borderId="0" xfId="2" applyFont="1" applyFill="1" applyBorder="1" applyAlignment="1" applyProtection="1">
      <alignment vertical="center"/>
      <protection locked="0" hidden="1"/>
    </xf>
    <xf numFmtId="44" fontId="3" fillId="13" borderId="1" xfId="3" applyFont="1" applyFill="1" applyBorder="1" applyAlignment="1" applyProtection="1">
      <alignment horizontal="center" vertical="center" wrapText="1"/>
      <protection locked="0"/>
    </xf>
    <xf numFmtId="44" fontId="3" fillId="13" borderId="2" xfId="3" applyFont="1" applyFill="1" applyBorder="1" applyAlignment="1" applyProtection="1">
      <alignment horizontal="center" vertical="center" wrapText="1"/>
      <protection locked="0"/>
    </xf>
    <xf numFmtId="0" fontId="3" fillId="13" borderId="1" xfId="2" applyFont="1" applyFill="1" applyBorder="1" applyAlignment="1" applyProtection="1">
      <alignment horizontal="left" vertical="center" wrapText="1"/>
      <protection locked="0"/>
    </xf>
    <xf numFmtId="0" fontId="3" fillId="13" borderId="3" xfId="2" applyFont="1" applyFill="1" applyBorder="1" applyAlignment="1" applyProtection="1">
      <alignment horizontal="left" vertical="center" wrapText="1"/>
      <protection locked="0"/>
    </xf>
    <xf numFmtId="0" fontId="3" fillId="13" borderId="2" xfId="2" applyFont="1" applyFill="1" applyBorder="1" applyAlignment="1" applyProtection="1">
      <alignment horizontal="left" vertical="center" wrapText="1"/>
      <protection locked="0"/>
    </xf>
    <xf numFmtId="1" fontId="3" fillId="13" borderId="1" xfId="2" applyNumberFormat="1" applyFont="1" applyFill="1" applyBorder="1" applyAlignment="1" applyProtection="1">
      <alignment horizontal="left" vertical="center"/>
      <protection locked="0"/>
    </xf>
    <xf numFmtId="1" fontId="3" fillId="13" borderId="3" xfId="2" applyNumberFormat="1" applyFont="1" applyFill="1" applyBorder="1" applyAlignment="1" applyProtection="1">
      <alignment horizontal="left" vertical="center"/>
      <protection locked="0"/>
    </xf>
    <xf numFmtId="1" fontId="3" fillId="13" borderId="2" xfId="2" applyNumberFormat="1" applyFont="1" applyFill="1" applyBorder="1" applyAlignment="1" applyProtection="1">
      <alignment horizontal="left" vertical="center"/>
      <protection locked="0"/>
    </xf>
    <xf numFmtId="0" fontId="3" fillId="13" borderId="4" xfId="2" applyFont="1" applyFill="1" applyBorder="1" applyAlignment="1" applyProtection="1">
      <alignment vertical="top" wrapText="1"/>
      <protection locked="0"/>
    </xf>
    <xf numFmtId="0" fontId="15" fillId="13" borderId="1" xfId="5" applyFill="1" applyBorder="1" applyAlignment="1" applyProtection="1">
      <alignment horizontal="center" vertical="top" wrapText="1"/>
      <protection locked="0"/>
    </xf>
    <xf numFmtId="0" fontId="3" fillId="13" borderId="3" xfId="2" applyFont="1" applyFill="1" applyBorder="1" applyAlignment="1" applyProtection="1">
      <alignment horizontal="center" vertical="top" wrapText="1"/>
      <protection locked="0"/>
    </xf>
    <xf numFmtId="49" fontId="3" fillId="13" borderId="3" xfId="2" applyNumberFormat="1" applyFont="1" applyFill="1" applyBorder="1" applyAlignment="1" applyProtection="1">
      <alignment horizontal="center" vertical="top" wrapText="1"/>
      <protection locked="0"/>
    </xf>
    <xf numFmtId="49" fontId="3" fillId="13" borderId="2" xfId="2" applyNumberFormat="1" applyFont="1" applyFill="1" applyBorder="1" applyAlignment="1" applyProtection="1">
      <alignment horizontal="center" vertical="top" wrapText="1"/>
      <protection locked="0"/>
    </xf>
  </cellXfs>
  <cellStyles count="14">
    <cellStyle name="Currency 2" xfId="3"/>
    <cellStyle name="Currency 2 2" xfId="4"/>
    <cellStyle name="Currency 2 3" xfId="13"/>
    <cellStyle name="Currency 3" xfId="10"/>
    <cellStyle name="Explanatory Text" xfId="1" builtinId="53"/>
    <cellStyle name="Hyperlink" xfId="5" builtinId="8"/>
    <cellStyle name="Hyperlink 2" xfId="7"/>
    <cellStyle name="Normal" xfId="0" builtinId="0"/>
    <cellStyle name="Normal 2" xfId="2"/>
    <cellStyle name="Normal 3" xfId="6"/>
    <cellStyle name="Normal 4" xfId="9"/>
    <cellStyle name="Normal 4 2" xfId="11"/>
    <cellStyle name="Normal 5" xfId="12"/>
    <cellStyle name="Percent 2" xfId="8"/>
  </cellStyles>
  <dxfs count="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mruColors>
      <color rgb="FF000080"/>
      <color rgb="FFFFCCFF"/>
      <color rgb="FFFF99FF"/>
      <color rgb="FFCC99FF"/>
      <color rgb="FF000099"/>
      <color rgb="FFFF66FF"/>
      <color rgb="FFFF3399"/>
      <color rgb="FFCC00FF"/>
      <color rgb="FFFFFF99"/>
      <color rgb="FFF7F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3105150</xdr:colOff>
      <xdr:row>0</xdr:row>
      <xdr:rowOff>9525</xdr:rowOff>
    </xdr:from>
    <xdr:to>
      <xdr:col>4</xdr:col>
      <xdr:colOff>0</xdr:colOff>
      <xdr:row>1</xdr:row>
      <xdr:rowOff>1276350</xdr:rowOff>
    </xdr:to>
    <xdr:pic>
      <xdr:nvPicPr>
        <xdr:cNvPr id="2"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257175</xdr:rowOff>
    </xdr:from>
    <xdr:to>
      <xdr:col>2</xdr:col>
      <xdr:colOff>2962275</xdr:colOff>
      <xdr:row>1</xdr:row>
      <xdr:rowOff>1200150</xdr:rowOff>
    </xdr:to>
    <xdr:pic>
      <xdr:nvPicPr>
        <xdr:cNvPr id="3" name="Picture 2"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14325"/>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4"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5"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6"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ANEO~1.GRE\LOCALS~1\Temp\Temporary%20Directory%201%20for%20Sportivate%20Plans%20-Y2.zip\Sportivate%20Plan%20-Y2%2020%2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ross%20Directorate\Olympic%20Legacy\7.%20Sportivate\Delivery\2012-2013\National\Sportivate%20plan\20%20New%20verion\Sportivate%20Plan%20-Y2%2020%2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uestionnaire"/>
      <sheetName val="Guidance"/>
      <sheetName val="Data Summary"/>
      <sheetName val="Data Analysis"/>
      <sheetName val="Project1"/>
      <sheetName val="Project2"/>
      <sheetName val="Project3"/>
      <sheetName val="Project4"/>
      <sheetName val="Project5"/>
      <sheetName val="Project6"/>
      <sheetName val="Project7"/>
      <sheetName val="Project8"/>
      <sheetName val="Project9"/>
      <sheetName val="Project10"/>
      <sheetName val="Project11"/>
      <sheetName val="Project12"/>
      <sheetName val="Project13"/>
      <sheetName val="Project14"/>
      <sheetName val="Project15"/>
      <sheetName val="Project16"/>
      <sheetName val="Project17"/>
      <sheetName val="Project18"/>
      <sheetName val="Project19"/>
      <sheetName val="Project20"/>
    </sheetNames>
    <sheetDataSet>
      <sheetData sheetId="0" refreshError="1"/>
      <sheetData sheetId="1" refreshError="1"/>
      <sheetData sheetId="2" refreshError="1"/>
      <sheetData sheetId="3"/>
      <sheetData sheetId="4" refreshError="1"/>
      <sheetData sheetId="5">
        <row r="3">
          <cell r="U3" t="str">
            <v>College/HEI Staff</v>
          </cell>
          <cell r="V3" t="str">
            <v>East</v>
          </cell>
          <cell r="AJ3" t="str">
            <v>College/HEI Venue</v>
          </cell>
          <cell r="AK3" t="str">
            <v>American Football</v>
          </cell>
        </row>
        <row r="4">
          <cell r="U4" t="str">
            <v>Comm. Sports Trust Staff</v>
          </cell>
          <cell r="V4" t="str">
            <v>East Midlands</v>
          </cell>
          <cell r="AJ4" t="str">
            <v>College/HEI and Club Venues</v>
          </cell>
          <cell r="AK4" t="str">
            <v>Angling</v>
          </cell>
        </row>
        <row r="5">
          <cell r="U5" t="str">
            <v>Comm. Sports Organisation Staff</v>
          </cell>
          <cell r="V5" t="str">
            <v>London</v>
          </cell>
          <cell r="AJ5" t="str">
            <v>Community Facility</v>
          </cell>
          <cell r="AK5" t="str">
            <v>Aquatics</v>
          </cell>
        </row>
        <row r="6">
          <cell r="U6" t="str">
            <v>CSP Staff</v>
          </cell>
          <cell r="V6" t="str">
            <v>North East</v>
          </cell>
          <cell r="AJ6" t="str">
            <v>Leisure Centre</v>
          </cell>
          <cell r="AK6" t="str">
            <v>Archery</v>
          </cell>
        </row>
        <row r="7">
          <cell r="U7" t="str">
            <v>Football In The Comm. Staff</v>
          </cell>
          <cell r="V7" t="str">
            <v>North West</v>
          </cell>
          <cell r="AJ7" t="str">
            <v>Mixture</v>
          </cell>
          <cell r="AK7" t="str">
            <v>Athletics</v>
          </cell>
        </row>
        <row r="8">
          <cell r="U8" t="str">
            <v>LA Sports Dev. Staff</v>
          </cell>
          <cell r="V8" t="str">
            <v>South East</v>
          </cell>
          <cell r="AJ8" t="str">
            <v>Other</v>
          </cell>
          <cell r="AK8" t="str">
            <v>Aus. Rules Football</v>
          </cell>
        </row>
        <row r="9">
          <cell r="U9" t="str">
            <v>Leisure Centre Staff</v>
          </cell>
          <cell r="V9" t="str">
            <v>South West</v>
          </cell>
          <cell r="AJ9" t="str">
            <v>Park/Open Space</v>
          </cell>
          <cell r="AK9" t="str">
            <v>Badminton</v>
          </cell>
        </row>
        <row r="10">
          <cell r="U10" t="str">
            <v>Mixture</v>
          </cell>
          <cell r="V10" t="str">
            <v xml:space="preserve">West Midlands </v>
          </cell>
          <cell r="AJ10" t="str">
            <v>Private Organisation Venue</v>
          </cell>
          <cell r="AK10" t="str">
            <v>Baseball</v>
          </cell>
        </row>
        <row r="11">
          <cell r="U11" t="str">
            <v>NGB Staff</v>
          </cell>
          <cell r="V11" t="str">
            <v>Yorkshire</v>
          </cell>
          <cell r="AJ11" t="str">
            <v>School Venue</v>
          </cell>
          <cell r="AK11" t="str">
            <v>Basketball</v>
          </cell>
        </row>
        <row r="12">
          <cell r="U12" t="str">
            <v>Other</v>
          </cell>
          <cell r="AJ12" t="str">
            <v>School and Club Venues</v>
          </cell>
          <cell r="AK12" t="str">
            <v>BMX</v>
          </cell>
        </row>
        <row r="13">
          <cell r="U13" t="str">
            <v>Private Organisation Staff</v>
          </cell>
          <cell r="AJ13" t="str">
            <v>Sport on the Doorstep</v>
          </cell>
          <cell r="AK13" t="str">
            <v>Boating/Dragon Boat Racing</v>
          </cell>
        </row>
        <row r="14">
          <cell r="U14" t="str">
            <v>Sport on the Doorstep Staff</v>
          </cell>
          <cell r="AJ14" t="str">
            <v>Sports Club Venue</v>
          </cell>
          <cell r="AK14" t="str">
            <v>Boccia</v>
          </cell>
        </row>
        <row r="15">
          <cell r="U15" t="str">
            <v>Sports Club Staff</v>
          </cell>
          <cell r="AJ15" t="str">
            <v>Youth Club Venue</v>
          </cell>
          <cell r="AK15" t="str">
            <v>Bowls/Petanque</v>
          </cell>
        </row>
        <row r="16">
          <cell r="U16" t="str">
            <v>Youth Club Staff</v>
          </cell>
          <cell r="AK16" t="str">
            <v>Boxing</v>
          </cell>
        </row>
        <row r="17">
          <cell r="U17" t="str">
            <v>Youth Service Staff</v>
          </cell>
          <cell r="AK17" t="str">
            <v>Canoe Polo</v>
          </cell>
        </row>
        <row r="18">
          <cell r="AK18" t="str">
            <v>Canoeing</v>
          </cell>
        </row>
        <row r="19">
          <cell r="AK19" t="str">
            <v>Cheerleading</v>
          </cell>
        </row>
        <row r="20">
          <cell r="AK20" t="str">
            <v>Cricket</v>
          </cell>
        </row>
        <row r="21">
          <cell r="AK21" t="str">
            <v>Croquet</v>
          </cell>
        </row>
        <row r="22">
          <cell r="AK22" t="str">
            <v>Curling</v>
          </cell>
        </row>
        <row r="23">
          <cell r="AK23" t="str">
            <v>Cycling</v>
          </cell>
        </row>
        <row r="24">
          <cell r="AK24" t="str">
            <v>Dance</v>
          </cell>
        </row>
        <row r="25">
          <cell r="AK25" t="str">
            <v>Diving</v>
          </cell>
        </row>
        <row r="26">
          <cell r="AK26" t="str">
            <v>Dodgeball</v>
          </cell>
        </row>
        <row r="27">
          <cell r="AK27" t="str">
            <v>Equestrian</v>
          </cell>
        </row>
        <row r="28">
          <cell r="AK28" t="str">
            <v>Fencing</v>
          </cell>
        </row>
        <row r="29">
          <cell r="AK29" t="str">
            <v>Football</v>
          </cell>
        </row>
        <row r="30">
          <cell r="AK30" t="str">
            <v>Freerunning/Parkour</v>
          </cell>
        </row>
        <row r="31">
          <cell r="AK31" t="str">
            <v>Goalball</v>
          </cell>
        </row>
        <row r="32">
          <cell r="AK32" t="str">
            <v>Golf</v>
          </cell>
        </row>
        <row r="33">
          <cell r="AK33" t="str">
            <v>Gym/Fitness</v>
          </cell>
        </row>
        <row r="34">
          <cell r="AK34" t="str">
            <v>Gymnastics</v>
          </cell>
        </row>
        <row r="35">
          <cell r="AK35" t="str">
            <v>Handball</v>
          </cell>
        </row>
        <row r="36">
          <cell r="AK36" t="str">
            <v>Hockey/Unihoc</v>
          </cell>
        </row>
        <row r="37">
          <cell r="AK37" t="str">
            <v>Ice Hockey</v>
          </cell>
        </row>
        <row r="38">
          <cell r="AK38" t="str">
            <v>Ice Skating</v>
          </cell>
        </row>
        <row r="39">
          <cell r="AK39" t="str">
            <v>Judo</v>
          </cell>
        </row>
        <row r="40">
          <cell r="AK40" t="str">
            <v>Kabaddi</v>
          </cell>
        </row>
        <row r="41">
          <cell r="AK41" t="str">
            <v>Karate</v>
          </cell>
        </row>
        <row r="42">
          <cell r="AK42" t="str">
            <v>Kite Surfing</v>
          </cell>
        </row>
        <row r="43">
          <cell r="AK43" t="str">
            <v>Korfball</v>
          </cell>
        </row>
        <row r="44">
          <cell r="AK44" t="str">
            <v>Lacrosse</v>
          </cell>
        </row>
        <row r="45">
          <cell r="AK45" t="str">
            <v>Life Saving</v>
          </cell>
        </row>
        <row r="46">
          <cell r="AK46" t="str">
            <v>Lishi</v>
          </cell>
        </row>
        <row r="47">
          <cell r="AK47" t="str">
            <v>Mixed Martial Arts</v>
          </cell>
        </row>
        <row r="48">
          <cell r="AK48" t="str">
            <v>Modern Pentathlon</v>
          </cell>
        </row>
        <row r="49">
          <cell r="AK49" t="str">
            <v>Mountain biking</v>
          </cell>
        </row>
        <row r="50">
          <cell r="AK50" t="str">
            <v>Mountaineering</v>
          </cell>
        </row>
        <row r="51">
          <cell r="AK51" t="str">
            <v>Multi-Skills</v>
          </cell>
        </row>
        <row r="52">
          <cell r="AK52" t="str">
            <v>Multi-Sport</v>
          </cell>
        </row>
        <row r="53">
          <cell r="AK53" t="str">
            <v>Netball</v>
          </cell>
        </row>
        <row r="54">
          <cell r="AK54" t="str">
            <v>Orienteering</v>
          </cell>
        </row>
        <row r="55">
          <cell r="AK55" t="str">
            <v>Other</v>
          </cell>
        </row>
        <row r="56">
          <cell r="AK56" t="str">
            <v>Other Disability Sport</v>
          </cell>
        </row>
        <row r="57">
          <cell r="AK57" t="str">
            <v>Pilates</v>
          </cell>
        </row>
        <row r="58">
          <cell r="AK58" t="str">
            <v>Polo</v>
          </cell>
        </row>
        <row r="59">
          <cell r="AK59" t="str">
            <v>Racketball</v>
          </cell>
        </row>
        <row r="60">
          <cell r="AK60" t="str">
            <v>Roller Sport/Roller Skating/In-Line Skating</v>
          </cell>
        </row>
        <row r="61">
          <cell r="AK61" t="str">
            <v>Rounders</v>
          </cell>
        </row>
        <row r="62">
          <cell r="AK62" t="str">
            <v>Rowing</v>
          </cell>
        </row>
        <row r="63">
          <cell r="AK63" t="str">
            <v>Rugby League</v>
          </cell>
        </row>
        <row r="64">
          <cell r="AK64" t="str">
            <v>Rugby Union</v>
          </cell>
        </row>
        <row r="65">
          <cell r="AK65" t="str">
            <v>Sailing/Yachting</v>
          </cell>
        </row>
        <row r="66">
          <cell r="AK66" t="str">
            <v>Sand and Land Yachting</v>
          </cell>
        </row>
        <row r="67">
          <cell r="AK67" t="str">
            <v>Skateboarding</v>
          </cell>
        </row>
        <row r="68">
          <cell r="AK68" t="str">
            <v>Snowsport</v>
          </cell>
        </row>
        <row r="69">
          <cell r="AK69" t="str">
            <v>Softball</v>
          </cell>
        </row>
        <row r="70">
          <cell r="AK70" t="str">
            <v>Squash</v>
          </cell>
        </row>
        <row r="71">
          <cell r="AK71" t="str">
            <v>Stoolball</v>
          </cell>
        </row>
        <row r="72">
          <cell r="AK72" t="str">
            <v>Sub-Aqua</v>
          </cell>
        </row>
        <row r="73">
          <cell r="AK73" t="str">
            <v>Surfing</v>
          </cell>
        </row>
        <row r="74">
          <cell r="AK74" t="str">
            <v>Swimming</v>
          </cell>
        </row>
        <row r="75">
          <cell r="AK75" t="str">
            <v>Table Tennis</v>
          </cell>
        </row>
        <row r="76">
          <cell r="AK76" t="str">
            <v>Tai Chi</v>
          </cell>
        </row>
        <row r="77">
          <cell r="AK77" t="str">
            <v>Taekwondo</v>
          </cell>
        </row>
        <row r="78">
          <cell r="AK78" t="str">
            <v>Tchouckball</v>
          </cell>
        </row>
        <row r="79">
          <cell r="AK79" t="str">
            <v>Tennis</v>
          </cell>
        </row>
        <row r="80">
          <cell r="AK80" t="str">
            <v>Trampolining</v>
          </cell>
        </row>
        <row r="81">
          <cell r="AK81" t="str">
            <v>Triathlon</v>
          </cell>
        </row>
        <row r="82">
          <cell r="AK82" t="str">
            <v>Ultimate Frisbee</v>
          </cell>
        </row>
        <row r="83">
          <cell r="AK83" t="str">
            <v>Volleyball</v>
          </cell>
        </row>
        <row r="84">
          <cell r="AK84" t="str">
            <v>Water Polo</v>
          </cell>
        </row>
        <row r="85">
          <cell r="AK85" t="str">
            <v>Water Skiiing/Wakeboarding</v>
          </cell>
        </row>
        <row r="86">
          <cell r="AK86" t="str">
            <v>Weightlifting</v>
          </cell>
        </row>
        <row r="87">
          <cell r="AK87" t="str">
            <v>Windsurfing</v>
          </cell>
        </row>
        <row r="88">
          <cell r="AK88" t="str">
            <v>Wheelchair Basketball</v>
          </cell>
        </row>
        <row r="89">
          <cell r="AK89" t="str">
            <v>Wheelchair Rugby</v>
          </cell>
        </row>
        <row r="90">
          <cell r="AK90" t="str">
            <v>Wrestling</v>
          </cell>
        </row>
        <row r="91">
          <cell r="AK91" t="str">
            <v>Yoga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uestionnaire"/>
      <sheetName val="Guidance"/>
      <sheetName val="Data Summary"/>
      <sheetName val="Data Analysis"/>
      <sheetName val="Project1"/>
      <sheetName val="Project2"/>
      <sheetName val="Project3"/>
      <sheetName val="Project4"/>
      <sheetName val="Project5"/>
      <sheetName val="Project6"/>
      <sheetName val="Project7"/>
      <sheetName val="Project8"/>
      <sheetName val="Project9"/>
      <sheetName val="Project10"/>
      <sheetName val="Project11"/>
      <sheetName val="Project12"/>
      <sheetName val="Project13"/>
      <sheetName val="Project14"/>
      <sheetName val="Project15"/>
      <sheetName val="Project16"/>
      <sheetName val="Project17"/>
      <sheetName val="Project18"/>
      <sheetName val="Project19"/>
      <sheetName val="Project20"/>
    </sheetNames>
    <sheetDataSet>
      <sheetData sheetId="0" refreshError="1"/>
      <sheetData sheetId="1" refreshError="1"/>
      <sheetData sheetId="2" refreshError="1"/>
      <sheetData sheetId="3" refreshError="1"/>
      <sheetData sheetId="4" refreshError="1"/>
      <sheetData sheetId="5">
        <row r="3">
          <cell r="U3" t="str">
            <v>College/HEI Staff</v>
          </cell>
          <cell r="V3" t="str">
            <v>East</v>
          </cell>
          <cell r="AJ3" t="str">
            <v>College/HEI Venue</v>
          </cell>
          <cell r="AK3" t="str">
            <v>American Football</v>
          </cell>
        </row>
        <row r="4">
          <cell r="U4" t="str">
            <v>Comm. Sports Trust Staff</v>
          </cell>
          <cell r="V4" t="str">
            <v>East Midlands</v>
          </cell>
          <cell r="AJ4" t="str">
            <v>College/HEI and Club Venues</v>
          </cell>
          <cell r="AK4" t="str">
            <v>Angling</v>
          </cell>
        </row>
        <row r="5">
          <cell r="U5" t="str">
            <v>Comm. Sports Organisation Staff</v>
          </cell>
          <cell r="V5" t="str">
            <v>London</v>
          </cell>
          <cell r="AJ5" t="str">
            <v>Community Facility</v>
          </cell>
          <cell r="AK5" t="str">
            <v>Aquatics</v>
          </cell>
        </row>
        <row r="6">
          <cell r="U6" t="str">
            <v>CSP Staff</v>
          </cell>
          <cell r="V6" t="str">
            <v>North East</v>
          </cell>
          <cell r="AJ6" t="str">
            <v>Leisure Centre</v>
          </cell>
          <cell r="AK6" t="str">
            <v>Archery</v>
          </cell>
        </row>
        <row r="7">
          <cell r="U7" t="str">
            <v>Football In The Comm. Staff</v>
          </cell>
          <cell r="V7" t="str">
            <v>North West</v>
          </cell>
          <cell r="AJ7" t="str">
            <v>Mixture</v>
          </cell>
          <cell r="AK7" t="str">
            <v>Athletics</v>
          </cell>
        </row>
        <row r="8">
          <cell r="U8" t="str">
            <v>LA Sports Dev. Staff</v>
          </cell>
          <cell r="V8" t="str">
            <v>South East</v>
          </cell>
          <cell r="AJ8" t="str">
            <v>Other</v>
          </cell>
          <cell r="AK8" t="str">
            <v>Aus. Rules Football</v>
          </cell>
        </row>
        <row r="9">
          <cell r="U9" t="str">
            <v>Leisure Centre Staff</v>
          </cell>
          <cell r="V9" t="str">
            <v>South West</v>
          </cell>
          <cell r="AJ9" t="str">
            <v>Park/Open Space</v>
          </cell>
          <cell r="AK9" t="str">
            <v>Badminton</v>
          </cell>
        </row>
        <row r="10">
          <cell r="U10" t="str">
            <v>Mixture</v>
          </cell>
          <cell r="V10" t="str">
            <v xml:space="preserve">West Midlands </v>
          </cell>
          <cell r="AJ10" t="str">
            <v>Private Organisation Venue</v>
          </cell>
          <cell r="AK10" t="str">
            <v>Baseball</v>
          </cell>
        </row>
        <row r="11">
          <cell r="U11" t="str">
            <v>NGB Staff</v>
          </cell>
          <cell r="V11" t="str">
            <v>Yorkshire</v>
          </cell>
          <cell r="AJ11" t="str">
            <v>School Venue</v>
          </cell>
          <cell r="AK11" t="str">
            <v>Basketball</v>
          </cell>
        </row>
        <row r="12">
          <cell r="U12" t="str">
            <v>Other</v>
          </cell>
          <cell r="AJ12" t="str">
            <v>School and Club Venues</v>
          </cell>
          <cell r="AK12" t="str">
            <v>BMX</v>
          </cell>
        </row>
        <row r="13">
          <cell r="U13" t="str">
            <v>Private Organisation Staff</v>
          </cell>
          <cell r="AJ13" t="str">
            <v>Sport on the Doorstep</v>
          </cell>
          <cell r="AK13" t="str">
            <v>Boating/Dragon Boat Racing</v>
          </cell>
        </row>
        <row r="14">
          <cell r="U14" t="str">
            <v>Sport on the Doorstep Staff</v>
          </cell>
          <cell r="AJ14" t="str">
            <v>Sports Club Venue</v>
          </cell>
          <cell r="AK14" t="str">
            <v>Boccia</v>
          </cell>
        </row>
        <row r="15">
          <cell r="U15" t="str">
            <v>Sports Club Staff</v>
          </cell>
          <cell r="AJ15" t="str">
            <v>Youth Club Venue</v>
          </cell>
          <cell r="AK15" t="str">
            <v>Bowls/Petanque</v>
          </cell>
        </row>
        <row r="16">
          <cell r="U16" t="str">
            <v>Youth Club Staff</v>
          </cell>
          <cell r="AK16" t="str">
            <v>Boxing</v>
          </cell>
        </row>
        <row r="17">
          <cell r="U17" t="str">
            <v>Youth Service Staff</v>
          </cell>
          <cell r="AK17" t="str">
            <v>Canoe Polo</v>
          </cell>
        </row>
        <row r="18">
          <cell r="AK18" t="str">
            <v>Canoeing</v>
          </cell>
        </row>
        <row r="19">
          <cell r="AK19" t="str">
            <v>Cheerleading</v>
          </cell>
        </row>
        <row r="20">
          <cell r="AK20" t="str">
            <v>Cricket</v>
          </cell>
        </row>
        <row r="21">
          <cell r="AK21" t="str">
            <v>Croquet</v>
          </cell>
        </row>
        <row r="22">
          <cell r="AK22" t="str">
            <v>Curling</v>
          </cell>
        </row>
        <row r="23">
          <cell r="AK23" t="str">
            <v>Cycling</v>
          </cell>
        </row>
        <row r="24">
          <cell r="AK24" t="str">
            <v>Dance</v>
          </cell>
        </row>
        <row r="25">
          <cell r="AK25" t="str">
            <v>Diving</v>
          </cell>
        </row>
        <row r="26">
          <cell r="AK26" t="str">
            <v>Dodgeball</v>
          </cell>
        </row>
        <row r="27">
          <cell r="AK27" t="str">
            <v>Equestrian</v>
          </cell>
        </row>
        <row r="28">
          <cell r="AK28" t="str">
            <v>Fencing</v>
          </cell>
        </row>
        <row r="29">
          <cell r="AK29" t="str">
            <v>Football</v>
          </cell>
        </row>
        <row r="30">
          <cell r="AK30" t="str">
            <v>Freerunning/Parkour</v>
          </cell>
        </row>
        <row r="31">
          <cell r="AK31" t="str">
            <v>Goalball</v>
          </cell>
        </row>
        <row r="32">
          <cell r="AK32" t="str">
            <v>Golf</v>
          </cell>
        </row>
        <row r="33">
          <cell r="AK33" t="str">
            <v>Gym/Fitness</v>
          </cell>
        </row>
        <row r="34">
          <cell r="AK34" t="str">
            <v>Gymnastics</v>
          </cell>
        </row>
        <row r="35">
          <cell r="AK35" t="str">
            <v>Handball</v>
          </cell>
        </row>
        <row r="36">
          <cell r="AK36" t="str">
            <v>Hockey/Unihoc</v>
          </cell>
        </row>
        <row r="37">
          <cell r="AK37" t="str">
            <v>Ice Hockey</v>
          </cell>
        </row>
        <row r="38">
          <cell r="AK38" t="str">
            <v>Ice Skating</v>
          </cell>
        </row>
        <row r="39">
          <cell r="AK39" t="str">
            <v>Judo</v>
          </cell>
        </row>
        <row r="40">
          <cell r="AK40" t="str">
            <v>Kabaddi</v>
          </cell>
        </row>
        <row r="41">
          <cell r="AK41" t="str">
            <v>Karate</v>
          </cell>
        </row>
        <row r="42">
          <cell r="AK42" t="str">
            <v>Kite Surfing</v>
          </cell>
        </row>
        <row r="43">
          <cell r="AK43" t="str">
            <v>Korfball</v>
          </cell>
        </row>
        <row r="44">
          <cell r="AK44" t="str">
            <v>Lacrosse</v>
          </cell>
        </row>
        <row r="45">
          <cell r="AK45" t="str">
            <v>Life Saving</v>
          </cell>
        </row>
        <row r="46">
          <cell r="AK46" t="str">
            <v>Lishi</v>
          </cell>
        </row>
        <row r="47">
          <cell r="AK47" t="str">
            <v>Mixed Martial Arts</v>
          </cell>
        </row>
        <row r="48">
          <cell r="AK48" t="str">
            <v>Modern Pentathlon</v>
          </cell>
        </row>
        <row r="49">
          <cell r="AK49" t="str">
            <v>Mountain biking</v>
          </cell>
        </row>
        <row r="50">
          <cell r="AK50" t="str">
            <v>Mountaineering</v>
          </cell>
        </row>
        <row r="51">
          <cell r="AK51" t="str">
            <v>Multi-Skills</v>
          </cell>
        </row>
        <row r="52">
          <cell r="AK52" t="str">
            <v>Multi-Sport</v>
          </cell>
        </row>
        <row r="53">
          <cell r="AK53" t="str">
            <v>Netball</v>
          </cell>
        </row>
        <row r="54">
          <cell r="AK54" t="str">
            <v>Orienteering</v>
          </cell>
        </row>
        <row r="55">
          <cell r="AK55" t="str">
            <v>Other</v>
          </cell>
        </row>
        <row r="56">
          <cell r="AK56" t="str">
            <v>Other Disability Sport</v>
          </cell>
        </row>
        <row r="57">
          <cell r="AK57" t="str">
            <v>Pilates</v>
          </cell>
        </row>
        <row r="58">
          <cell r="AK58" t="str">
            <v>Polo</v>
          </cell>
        </row>
        <row r="59">
          <cell r="AK59" t="str">
            <v>Racketball</v>
          </cell>
        </row>
        <row r="60">
          <cell r="AK60" t="str">
            <v>Roller Sport/Roller Skating/In-Line Skating</v>
          </cell>
        </row>
        <row r="61">
          <cell r="AK61" t="str">
            <v>Rounders</v>
          </cell>
        </row>
        <row r="62">
          <cell r="AK62" t="str">
            <v>Rowing</v>
          </cell>
        </row>
        <row r="63">
          <cell r="AK63" t="str">
            <v>Rugby League</v>
          </cell>
        </row>
        <row r="64">
          <cell r="AK64" t="str">
            <v>Rugby Union</v>
          </cell>
        </row>
        <row r="65">
          <cell r="AK65" t="str">
            <v>Sailing/Yachting</v>
          </cell>
        </row>
        <row r="66">
          <cell r="AK66" t="str">
            <v>Sand and Land Yachting</v>
          </cell>
        </row>
        <row r="67">
          <cell r="AK67" t="str">
            <v>Skateboarding</v>
          </cell>
        </row>
        <row r="68">
          <cell r="AK68" t="str">
            <v>Snowsport</v>
          </cell>
        </row>
        <row r="69">
          <cell r="AK69" t="str">
            <v>Softball</v>
          </cell>
        </row>
        <row r="70">
          <cell r="AK70" t="str">
            <v>Squash</v>
          </cell>
        </row>
        <row r="71">
          <cell r="AK71" t="str">
            <v>Stoolball</v>
          </cell>
        </row>
        <row r="72">
          <cell r="AK72" t="str">
            <v>Sub-Aqua</v>
          </cell>
        </row>
        <row r="73">
          <cell r="AK73" t="str">
            <v>Surfing</v>
          </cell>
        </row>
        <row r="74">
          <cell r="AK74" t="str">
            <v>Swimming</v>
          </cell>
        </row>
        <row r="75">
          <cell r="AK75" t="str">
            <v>Table Tennis</v>
          </cell>
        </row>
        <row r="76">
          <cell r="AK76" t="str">
            <v>Tai Chi</v>
          </cell>
        </row>
        <row r="77">
          <cell r="AK77" t="str">
            <v>Taekwondo</v>
          </cell>
        </row>
        <row r="78">
          <cell r="AK78" t="str">
            <v>Tchouckball</v>
          </cell>
        </row>
        <row r="79">
          <cell r="AK79" t="str">
            <v>Tennis</v>
          </cell>
        </row>
        <row r="80">
          <cell r="AK80" t="str">
            <v>Trampolining</v>
          </cell>
        </row>
        <row r="81">
          <cell r="AK81" t="str">
            <v>Triathlon</v>
          </cell>
        </row>
        <row r="82">
          <cell r="AK82" t="str">
            <v>Ultimate Frisbee</v>
          </cell>
        </row>
        <row r="83">
          <cell r="AK83" t="str">
            <v>Volleyball</v>
          </cell>
        </row>
        <row r="84">
          <cell r="AK84" t="str">
            <v>Water Polo</v>
          </cell>
        </row>
        <row r="85">
          <cell r="AK85" t="str">
            <v>Water Skiiing/Wakeboarding</v>
          </cell>
        </row>
        <row r="86">
          <cell r="AK86" t="str">
            <v>Weightlifting</v>
          </cell>
        </row>
        <row r="87">
          <cell r="AK87" t="str">
            <v>Windsurfing</v>
          </cell>
        </row>
        <row r="88">
          <cell r="AK88" t="str">
            <v>Wheelchair Basketball</v>
          </cell>
        </row>
        <row r="89">
          <cell r="AK89" t="str">
            <v>Wheelchair Rugby</v>
          </cell>
        </row>
        <row r="90">
          <cell r="AK90" t="str">
            <v>Wrestling</v>
          </cell>
        </row>
        <row r="91">
          <cell r="AK91" t="str">
            <v>Yoga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ortengland.org/media/359792/20140923-yr-insight-pack-fv.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hyperlink" Target="http://www.sportengland.org/media/359792/20140923-yr-insight-pack-fv.pdf" TargetMode="External"/><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hyperlink" Target="http://www.sportengland.org/media/359792/20140923-yr-insight-pack-fv.pdf" TargetMode="External"/><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www.sportengland.org/media/359792/20140923-yr-insight-pack-fv.pdf"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www.sportengland.org/media/359792/20140923-yr-insight-pack-fv.pdf"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9.bin"/><Relationship Id="rId1" Type="http://schemas.openxmlformats.org/officeDocument/2006/relationships/hyperlink" Target="http://www.sportengland.org/media/359792/20140923-yr-insight-pack-fv.pdf" TargetMode="Externa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129"/>
  <sheetViews>
    <sheetView topLeftCell="A124" zoomScaleNormal="100" workbookViewId="0">
      <selection activeCell="B128" sqref="B128:D128"/>
    </sheetView>
  </sheetViews>
  <sheetFormatPr defaultRowHeight="12.75" x14ac:dyDescent="0.25"/>
  <cols>
    <col min="1" max="1" width="1.7109375" style="65" customWidth="1"/>
    <col min="2" max="2" width="18.85546875" style="65" customWidth="1"/>
    <col min="3" max="3" width="106.7109375" style="65" customWidth="1"/>
    <col min="4" max="4" width="24.28515625" style="65" customWidth="1"/>
    <col min="5" max="5" width="1.7109375" style="65" customWidth="1"/>
    <col min="6" max="16384" width="9.140625" style="65"/>
  </cols>
  <sheetData>
    <row r="1" spans="2:4" ht="4.5" customHeight="1" x14ac:dyDescent="0.25"/>
    <row r="2" spans="2:4" ht="110.25" customHeight="1" x14ac:dyDescent="0.25">
      <c r="B2" s="246"/>
      <c r="C2" s="246"/>
      <c r="D2" s="246"/>
    </row>
    <row r="3" spans="2:4" ht="4.5" customHeight="1" x14ac:dyDescent="0.25"/>
    <row r="4" spans="2:4" ht="13.5" customHeight="1" x14ac:dyDescent="0.25">
      <c r="B4" s="247" t="s">
        <v>659</v>
      </c>
      <c r="C4" s="248"/>
      <c r="D4" s="249"/>
    </row>
    <row r="5" spans="2:4" ht="4.5" customHeight="1" x14ac:dyDescent="0.25">
      <c r="B5" s="66"/>
    </row>
    <row r="6" spans="2:4" ht="13.5" customHeight="1" x14ac:dyDescent="0.25">
      <c r="B6" s="231" t="s">
        <v>660</v>
      </c>
      <c r="C6" s="231"/>
      <c r="D6" s="231"/>
    </row>
    <row r="7" spans="2:4" ht="39.75" customHeight="1" x14ac:dyDescent="0.25">
      <c r="B7" s="221" t="s">
        <v>840</v>
      </c>
      <c r="C7" s="222"/>
      <c r="D7" s="223"/>
    </row>
    <row r="8" spans="2:4" ht="4.5" customHeight="1" x14ac:dyDescent="0.25">
      <c r="B8" s="67"/>
    </row>
    <row r="9" spans="2:4" ht="27" customHeight="1" x14ac:dyDescent="0.25">
      <c r="B9" s="243" t="s">
        <v>806</v>
      </c>
      <c r="C9" s="244"/>
      <c r="D9" s="245"/>
    </row>
    <row r="10" spans="2:4" ht="17.25" customHeight="1" x14ac:dyDescent="0.25">
      <c r="B10" s="250" t="s">
        <v>805</v>
      </c>
      <c r="C10" s="251"/>
      <c r="D10" s="252"/>
    </row>
    <row r="11" spans="2:4" ht="13.5" customHeight="1" x14ac:dyDescent="0.25">
      <c r="B11" s="255" t="s">
        <v>773</v>
      </c>
      <c r="C11" s="255"/>
    </row>
    <row r="12" spans="2:4" ht="18.95" customHeight="1" x14ac:dyDescent="0.25">
      <c r="B12" s="256" t="s">
        <v>826</v>
      </c>
      <c r="C12" s="256"/>
      <c r="D12" s="256"/>
    </row>
    <row r="13" spans="2:4" ht="18.95" customHeight="1" x14ac:dyDescent="0.25">
      <c r="B13" s="256"/>
      <c r="C13" s="256"/>
      <c r="D13" s="256"/>
    </row>
    <row r="14" spans="2:4" ht="15.75" customHeight="1" x14ac:dyDescent="0.25">
      <c r="B14" s="256"/>
      <c r="C14" s="256"/>
      <c r="D14" s="256"/>
    </row>
    <row r="15" spans="2:4" ht="4.5" customHeight="1" x14ac:dyDescent="0.25">
      <c r="B15" s="68"/>
      <c r="C15" s="68"/>
    </row>
    <row r="16" spans="2:4" ht="13.5" customHeight="1" x14ac:dyDescent="0.25">
      <c r="B16" s="257" t="s">
        <v>774</v>
      </c>
      <c r="C16" s="257"/>
      <c r="D16" s="257"/>
    </row>
    <row r="17" spans="2:4" ht="13.5" customHeight="1" x14ac:dyDescent="0.25">
      <c r="B17" s="257"/>
      <c r="C17" s="257"/>
      <c r="D17" s="257"/>
    </row>
    <row r="18" spans="2:4" ht="4.5" customHeight="1" x14ac:dyDescent="0.25">
      <c r="B18" s="257"/>
      <c r="C18" s="257"/>
      <c r="D18" s="257"/>
    </row>
    <row r="19" spans="2:4" ht="4.5" customHeight="1" x14ac:dyDescent="0.25">
      <c r="B19" s="68"/>
      <c r="C19" s="68"/>
    </row>
    <row r="20" spans="2:4" ht="13.5" customHeight="1" x14ac:dyDescent="0.25">
      <c r="B20" s="257" t="s">
        <v>775</v>
      </c>
      <c r="C20" s="257"/>
      <c r="D20" s="257"/>
    </row>
    <row r="21" spans="2:4" x14ac:dyDescent="0.25">
      <c r="B21" s="257"/>
      <c r="C21" s="257"/>
      <c r="D21" s="257"/>
    </row>
    <row r="22" spans="2:4" ht="4.5" customHeight="1" x14ac:dyDescent="0.25">
      <c r="B22" s="257"/>
      <c r="C22" s="257"/>
      <c r="D22" s="257"/>
    </row>
    <row r="23" spans="2:4" ht="4.5" customHeight="1" x14ac:dyDescent="0.25">
      <c r="B23" s="67"/>
    </row>
    <row r="24" spans="2:4" ht="13.5" customHeight="1" x14ac:dyDescent="0.25">
      <c r="B24" s="253" t="s">
        <v>661</v>
      </c>
      <c r="C24" s="254"/>
      <c r="D24" s="254"/>
    </row>
    <row r="25" spans="2:4" ht="13.5" customHeight="1" x14ac:dyDescent="0.25">
      <c r="B25" s="69" t="s">
        <v>662</v>
      </c>
      <c r="C25" s="69" t="s">
        <v>663</v>
      </c>
      <c r="D25" s="69" t="s">
        <v>664</v>
      </c>
    </row>
    <row r="26" spans="2:4" ht="13.5" customHeight="1" x14ac:dyDescent="0.25">
      <c r="B26" s="70" t="s">
        <v>665</v>
      </c>
      <c r="C26" s="70" t="s">
        <v>666</v>
      </c>
      <c r="D26" s="70" t="s">
        <v>667</v>
      </c>
    </row>
    <row r="27" spans="2:4" ht="13.5" customHeight="1" x14ac:dyDescent="0.25">
      <c r="B27" s="70" t="s">
        <v>596</v>
      </c>
      <c r="C27" s="70" t="s">
        <v>668</v>
      </c>
      <c r="D27" s="70" t="s">
        <v>669</v>
      </c>
    </row>
    <row r="28" spans="2:4" ht="13.5" customHeight="1" x14ac:dyDescent="0.25">
      <c r="B28" s="70" t="s">
        <v>641</v>
      </c>
      <c r="C28" s="70" t="s">
        <v>670</v>
      </c>
      <c r="D28" s="70" t="s">
        <v>671</v>
      </c>
    </row>
    <row r="29" spans="2:4" ht="13.5" customHeight="1" x14ac:dyDescent="0.25">
      <c r="B29" s="70" t="s">
        <v>672</v>
      </c>
      <c r="C29" s="70" t="s">
        <v>673</v>
      </c>
      <c r="D29" s="70" t="s">
        <v>674</v>
      </c>
    </row>
    <row r="30" spans="2:4" ht="4.5" customHeight="1" x14ac:dyDescent="0.25">
      <c r="B30" s="67"/>
    </row>
    <row r="31" spans="2:4" ht="4.5" customHeight="1" x14ac:dyDescent="0.25">
      <c r="B31" s="67"/>
    </row>
    <row r="32" spans="2:4" ht="13.5" customHeight="1" x14ac:dyDescent="0.25">
      <c r="B32" s="231" t="s">
        <v>675</v>
      </c>
      <c r="C32" s="231"/>
      <c r="D32" s="231"/>
    </row>
    <row r="33" spans="2:4" ht="27" customHeight="1" x14ac:dyDescent="0.25">
      <c r="B33" s="221" t="s">
        <v>785</v>
      </c>
      <c r="C33" s="222"/>
      <c r="D33" s="223"/>
    </row>
    <row r="34" spans="2:4" ht="4.5" customHeight="1" x14ac:dyDescent="0.25">
      <c r="B34" s="71"/>
    </row>
    <row r="35" spans="2:4" ht="4.5" customHeight="1" x14ac:dyDescent="0.25">
      <c r="B35" s="67"/>
    </row>
    <row r="36" spans="2:4" ht="13.5" customHeight="1" x14ac:dyDescent="0.25">
      <c r="B36" s="231" t="s">
        <v>676</v>
      </c>
      <c r="C36" s="231"/>
      <c r="D36" s="231"/>
    </row>
    <row r="37" spans="2:4" ht="78" customHeight="1" x14ac:dyDescent="0.25">
      <c r="B37" s="221" t="s">
        <v>841</v>
      </c>
      <c r="C37" s="222"/>
      <c r="D37" s="223"/>
    </row>
    <row r="38" spans="2:4" ht="4.5" customHeight="1" x14ac:dyDescent="0.25">
      <c r="B38" s="72"/>
      <c r="C38" s="72"/>
      <c r="D38" s="72"/>
    </row>
    <row r="39" spans="2:4" ht="13.5" customHeight="1" x14ac:dyDescent="0.25">
      <c r="B39" s="231" t="s">
        <v>677</v>
      </c>
      <c r="C39" s="231"/>
      <c r="D39" s="231"/>
    </row>
    <row r="40" spans="2:4" ht="35.1" customHeight="1" x14ac:dyDescent="0.25">
      <c r="B40" s="221" t="s">
        <v>678</v>
      </c>
      <c r="C40" s="222"/>
      <c r="D40" s="223"/>
    </row>
    <row r="41" spans="2:4" ht="4.5" customHeight="1" x14ac:dyDescent="0.25">
      <c r="B41" s="73"/>
    </row>
    <row r="42" spans="2:4" ht="13.5" customHeight="1" x14ac:dyDescent="0.25">
      <c r="B42" s="231" t="s">
        <v>672</v>
      </c>
      <c r="C42" s="231"/>
      <c r="D42" s="231"/>
    </row>
    <row r="43" spans="2:4" ht="50.1" customHeight="1" x14ac:dyDescent="0.25">
      <c r="B43" s="221" t="s">
        <v>842</v>
      </c>
      <c r="C43" s="222"/>
      <c r="D43" s="223"/>
    </row>
    <row r="44" spans="2:4" ht="4.5" customHeight="1" x14ac:dyDescent="0.25">
      <c r="B44" s="67"/>
    </row>
    <row r="45" spans="2:4" ht="12.75" customHeight="1" x14ac:dyDescent="0.25">
      <c r="B45" s="242" t="s">
        <v>679</v>
      </c>
      <c r="C45" s="242"/>
      <c r="D45" s="242"/>
    </row>
    <row r="46" spans="2:4" ht="5.25" customHeight="1" x14ac:dyDescent="0.25">
      <c r="B46" s="74"/>
      <c r="C46" s="74"/>
      <c r="D46" s="74"/>
    </row>
    <row r="47" spans="2:4" ht="38.25" customHeight="1" x14ac:dyDescent="0.25">
      <c r="B47" s="221" t="s">
        <v>808</v>
      </c>
      <c r="C47" s="222"/>
      <c r="D47" s="223"/>
    </row>
    <row r="48" spans="2:4" ht="4.5" customHeight="1" x14ac:dyDescent="0.25">
      <c r="B48" s="67"/>
    </row>
    <row r="49" spans="2:4" ht="27" customHeight="1" x14ac:dyDescent="0.25">
      <c r="B49" s="221" t="s">
        <v>680</v>
      </c>
      <c r="C49" s="222"/>
      <c r="D49" s="223"/>
    </row>
    <row r="50" spans="2:4" ht="4.5" customHeight="1" x14ac:dyDescent="0.25">
      <c r="B50" s="67"/>
    </row>
    <row r="51" spans="2:4" ht="15" customHeight="1" x14ac:dyDescent="0.25">
      <c r="B51" s="232" t="s">
        <v>776</v>
      </c>
      <c r="C51" s="233"/>
      <c r="D51" s="234"/>
    </row>
    <row r="52" spans="2:4" ht="4.5" customHeight="1" x14ac:dyDescent="0.25">
      <c r="B52" s="67"/>
    </row>
    <row r="53" spans="2:4" ht="13.5" customHeight="1" x14ac:dyDescent="0.25">
      <c r="B53" s="231" t="s">
        <v>681</v>
      </c>
      <c r="C53" s="231"/>
      <c r="D53" s="231"/>
    </row>
    <row r="54" spans="2:4" ht="39.950000000000003" customHeight="1" x14ac:dyDescent="0.25">
      <c r="B54" s="221" t="s">
        <v>843</v>
      </c>
      <c r="C54" s="222"/>
      <c r="D54" s="223"/>
    </row>
    <row r="55" spans="2:4" ht="4.5" customHeight="1" x14ac:dyDescent="0.25">
      <c r="B55" s="71"/>
    </row>
    <row r="56" spans="2:4" ht="13.5" customHeight="1" x14ac:dyDescent="0.25">
      <c r="B56" s="231" t="s">
        <v>682</v>
      </c>
      <c r="C56" s="231"/>
      <c r="D56" s="231"/>
    </row>
    <row r="57" spans="2:4" ht="30" customHeight="1" x14ac:dyDescent="0.25">
      <c r="B57" s="221" t="s">
        <v>844</v>
      </c>
      <c r="C57" s="222"/>
      <c r="D57" s="223"/>
    </row>
    <row r="58" spans="2:4" ht="4.5" customHeight="1" x14ac:dyDescent="0.25">
      <c r="B58" s="71"/>
    </row>
    <row r="59" spans="2:4" ht="13.5" customHeight="1" x14ac:dyDescent="0.25">
      <c r="B59" s="240" t="s">
        <v>683</v>
      </c>
      <c r="C59" s="241"/>
      <c r="D59" s="241"/>
    </row>
    <row r="60" spans="2:4" ht="40.5" customHeight="1" x14ac:dyDescent="0.25">
      <c r="B60" s="221" t="s">
        <v>845</v>
      </c>
      <c r="C60" s="222"/>
      <c r="D60" s="223"/>
    </row>
    <row r="61" spans="2:4" ht="4.5" customHeight="1" x14ac:dyDescent="0.25">
      <c r="B61" s="75"/>
      <c r="C61" s="75"/>
      <c r="D61" s="75"/>
    </row>
    <row r="62" spans="2:4" ht="13.5" customHeight="1" x14ac:dyDescent="0.25">
      <c r="B62" s="231" t="s">
        <v>684</v>
      </c>
      <c r="C62" s="231"/>
      <c r="D62" s="231"/>
    </row>
    <row r="63" spans="2:4" ht="30" customHeight="1" x14ac:dyDescent="0.25">
      <c r="B63" s="221" t="s">
        <v>846</v>
      </c>
      <c r="C63" s="222"/>
      <c r="D63" s="223"/>
    </row>
    <row r="64" spans="2:4" ht="4.5" customHeight="1" x14ac:dyDescent="0.25">
      <c r="B64" s="71"/>
    </row>
    <row r="65" spans="1:6" s="76" customFormat="1" ht="13.5" customHeight="1" x14ac:dyDescent="0.25">
      <c r="B65" s="242" t="s">
        <v>685</v>
      </c>
      <c r="C65" s="242"/>
      <c r="D65" s="242"/>
    </row>
    <row r="66" spans="1:6" s="76" customFormat="1" ht="26.25" customHeight="1" x14ac:dyDescent="0.25">
      <c r="B66" s="221" t="s">
        <v>686</v>
      </c>
      <c r="C66" s="222"/>
      <c r="D66" s="223"/>
      <c r="F66" s="77"/>
    </row>
    <row r="67" spans="1:6" ht="3.75" customHeight="1" x14ac:dyDescent="0.25">
      <c r="B67" s="75"/>
      <c r="C67" s="75"/>
      <c r="D67" s="75"/>
    </row>
    <row r="68" spans="1:6" ht="15.75" customHeight="1" x14ac:dyDescent="0.25">
      <c r="B68" s="78" t="s">
        <v>687</v>
      </c>
      <c r="C68" s="79"/>
      <c r="D68" s="79"/>
    </row>
    <row r="69" spans="1:6" ht="54.95" customHeight="1" x14ac:dyDescent="0.25">
      <c r="B69" s="221" t="s">
        <v>847</v>
      </c>
      <c r="C69" s="222"/>
      <c r="D69" s="223"/>
    </row>
    <row r="70" spans="1:6" ht="13.5" customHeight="1" x14ac:dyDescent="0.25">
      <c r="A70" s="79"/>
      <c r="B70" s="80" t="s">
        <v>688</v>
      </c>
      <c r="C70" s="80"/>
      <c r="D70" s="80"/>
    </row>
    <row r="71" spans="1:6" ht="42" customHeight="1" x14ac:dyDescent="0.25">
      <c r="A71" s="79"/>
      <c r="B71" s="221" t="s">
        <v>786</v>
      </c>
      <c r="C71" s="222"/>
      <c r="D71" s="223"/>
    </row>
    <row r="72" spans="1:6" ht="3.75" customHeight="1" x14ac:dyDescent="0.25">
      <c r="A72" s="79"/>
      <c r="B72" s="80"/>
      <c r="C72" s="80"/>
      <c r="D72" s="80"/>
    </row>
    <row r="73" spans="1:6" ht="40.5" customHeight="1" x14ac:dyDescent="0.25">
      <c r="A73" s="79"/>
      <c r="B73" s="221" t="s">
        <v>689</v>
      </c>
      <c r="C73" s="222"/>
      <c r="D73" s="223"/>
    </row>
    <row r="74" spans="1:6" ht="4.5" customHeight="1" x14ac:dyDescent="0.25">
      <c r="B74" s="81"/>
      <c r="C74" s="81"/>
      <c r="D74" s="81"/>
    </row>
    <row r="75" spans="1:6" ht="64.5" customHeight="1" x14ac:dyDescent="0.25">
      <c r="B75" s="221" t="s">
        <v>690</v>
      </c>
      <c r="C75" s="222"/>
      <c r="D75" s="223"/>
    </row>
    <row r="76" spans="1:6" ht="4.5" customHeight="1" x14ac:dyDescent="0.25">
      <c r="B76" s="75"/>
      <c r="C76" s="75"/>
      <c r="D76" s="75"/>
    </row>
    <row r="77" spans="1:6" ht="15" customHeight="1" x14ac:dyDescent="0.25">
      <c r="B77" s="231" t="s">
        <v>724</v>
      </c>
      <c r="C77" s="231"/>
      <c r="D77" s="231"/>
    </row>
    <row r="78" spans="1:6" ht="39" customHeight="1" x14ac:dyDescent="0.25">
      <c r="B78" s="221" t="s">
        <v>743</v>
      </c>
      <c r="C78" s="222"/>
      <c r="D78" s="223"/>
    </row>
    <row r="79" spans="1:6" ht="4.5" customHeight="1" x14ac:dyDescent="0.25">
      <c r="B79" s="67"/>
    </row>
    <row r="80" spans="1:6" ht="27" customHeight="1" x14ac:dyDescent="0.25">
      <c r="B80" s="221" t="s">
        <v>691</v>
      </c>
      <c r="C80" s="222"/>
      <c r="D80" s="223"/>
    </row>
    <row r="81" spans="1:4" ht="4.5" customHeight="1" x14ac:dyDescent="0.25">
      <c r="B81" s="82"/>
      <c r="C81" s="82"/>
      <c r="D81" s="82"/>
    </row>
    <row r="82" spans="1:4" ht="54" customHeight="1" x14ac:dyDescent="0.25">
      <c r="B82" s="221" t="s">
        <v>692</v>
      </c>
      <c r="C82" s="222"/>
      <c r="D82" s="223"/>
    </row>
    <row r="83" spans="1:4" ht="4.5" customHeight="1" x14ac:dyDescent="0.25">
      <c r="B83" s="82"/>
      <c r="C83" s="82"/>
      <c r="D83" s="82"/>
    </row>
    <row r="84" spans="1:4" ht="13.5" customHeight="1" x14ac:dyDescent="0.25">
      <c r="A84" s="79"/>
      <c r="B84" s="80" t="s">
        <v>725</v>
      </c>
      <c r="C84" s="80"/>
      <c r="D84" s="80"/>
    </row>
    <row r="85" spans="1:4" ht="54.75" customHeight="1" x14ac:dyDescent="0.25">
      <c r="A85" s="79"/>
      <c r="B85" s="239" t="s">
        <v>693</v>
      </c>
      <c r="C85" s="222"/>
      <c r="D85" s="223"/>
    </row>
    <row r="86" spans="1:4" ht="4.5" customHeight="1" x14ac:dyDescent="0.25">
      <c r="B86" s="82"/>
      <c r="C86" s="82"/>
      <c r="D86" s="82"/>
    </row>
    <row r="87" spans="1:4" ht="13.5" customHeight="1" x14ac:dyDescent="0.25">
      <c r="A87" s="79"/>
      <c r="B87" s="80" t="s">
        <v>726</v>
      </c>
      <c r="C87" s="80"/>
      <c r="D87" s="80"/>
    </row>
    <row r="88" spans="1:4" ht="14.25" customHeight="1" x14ac:dyDescent="0.25">
      <c r="A88" s="79"/>
      <c r="B88" s="224" t="s">
        <v>694</v>
      </c>
      <c r="C88" s="225"/>
      <c r="D88" s="226"/>
    </row>
    <row r="89" spans="1:4" ht="16.5" customHeight="1" x14ac:dyDescent="0.25">
      <c r="B89" s="78" t="s">
        <v>727</v>
      </c>
      <c r="C89" s="79"/>
      <c r="D89" s="79"/>
    </row>
    <row r="90" spans="1:4" ht="75.75" customHeight="1" x14ac:dyDescent="0.25">
      <c r="B90" s="221" t="s">
        <v>734</v>
      </c>
      <c r="C90" s="222"/>
      <c r="D90" s="223"/>
    </row>
    <row r="91" spans="1:4" ht="4.5" customHeight="1" x14ac:dyDescent="0.25">
      <c r="B91" s="83"/>
      <c r="C91" s="83"/>
      <c r="D91" s="83"/>
    </row>
    <row r="92" spans="1:4" ht="13.5" customHeight="1" x14ac:dyDescent="0.25">
      <c r="B92" s="231" t="s">
        <v>728</v>
      </c>
      <c r="C92" s="231"/>
      <c r="D92" s="231"/>
    </row>
    <row r="93" spans="1:4" ht="55.5" customHeight="1" x14ac:dyDescent="0.25">
      <c r="B93" s="224" t="s">
        <v>787</v>
      </c>
      <c r="C93" s="225"/>
      <c r="D93" s="226"/>
    </row>
    <row r="94" spans="1:4" ht="6" customHeight="1" x14ac:dyDescent="0.25"/>
    <row r="95" spans="1:4" ht="13.5" customHeight="1" x14ac:dyDescent="0.25">
      <c r="B95" s="217" t="s">
        <v>729</v>
      </c>
      <c r="C95" s="217"/>
      <c r="D95" s="217"/>
    </row>
    <row r="96" spans="1:4" ht="26.25" customHeight="1" x14ac:dyDescent="0.25">
      <c r="B96" s="224" t="s">
        <v>788</v>
      </c>
      <c r="C96" s="225"/>
      <c r="D96" s="226"/>
    </row>
    <row r="97" spans="2:4" s="85" customFormat="1" ht="3" customHeight="1" x14ac:dyDescent="0.25">
      <c r="B97" s="84"/>
      <c r="C97" s="84"/>
      <c r="D97" s="84"/>
    </row>
    <row r="98" spans="2:4" ht="13.5" customHeight="1" x14ac:dyDescent="0.25">
      <c r="B98" s="231" t="s">
        <v>730</v>
      </c>
      <c r="C98" s="231"/>
      <c r="D98" s="231"/>
    </row>
    <row r="99" spans="2:4" ht="15.75" customHeight="1" x14ac:dyDescent="0.25">
      <c r="B99" s="232" t="s">
        <v>733</v>
      </c>
      <c r="C99" s="233"/>
      <c r="D99" s="234"/>
    </row>
    <row r="100" spans="2:4" ht="3" customHeight="1" x14ac:dyDescent="0.25">
      <c r="B100" s="86"/>
      <c r="C100" s="86"/>
      <c r="D100" s="86"/>
    </row>
    <row r="101" spans="2:4" ht="15" customHeight="1" x14ac:dyDescent="0.25">
      <c r="B101" s="235" t="s">
        <v>731</v>
      </c>
      <c r="C101" s="235"/>
      <c r="D101" s="87"/>
    </row>
    <row r="102" spans="2:4" ht="27.75" customHeight="1" x14ac:dyDescent="0.25">
      <c r="B102" s="236" t="s">
        <v>798</v>
      </c>
      <c r="C102" s="237"/>
      <c r="D102" s="238"/>
    </row>
    <row r="103" spans="2:4" ht="4.5" customHeight="1" x14ac:dyDescent="0.25">
      <c r="B103" s="83"/>
      <c r="C103" s="83"/>
      <c r="D103" s="83"/>
    </row>
    <row r="104" spans="2:4" ht="15" customHeight="1" x14ac:dyDescent="0.25">
      <c r="B104" s="217" t="s">
        <v>777</v>
      </c>
      <c r="C104" s="217"/>
      <c r="D104" s="217"/>
    </row>
    <row r="105" spans="2:4" ht="86.1" customHeight="1" x14ac:dyDescent="0.25">
      <c r="B105" s="221" t="s">
        <v>848</v>
      </c>
      <c r="C105" s="222"/>
      <c r="D105" s="223"/>
    </row>
    <row r="106" spans="2:4" ht="4.5" customHeight="1" x14ac:dyDescent="0.25">
      <c r="B106" s="88"/>
      <c r="C106" s="88"/>
      <c r="D106" s="88"/>
    </row>
    <row r="107" spans="2:4" ht="13.5" customHeight="1" x14ac:dyDescent="0.25">
      <c r="B107" s="217" t="s">
        <v>778</v>
      </c>
      <c r="C107" s="217"/>
      <c r="D107" s="217"/>
    </row>
    <row r="108" spans="2:4" ht="129.94999999999999" customHeight="1" x14ac:dyDescent="0.25">
      <c r="B108" s="221" t="s">
        <v>849</v>
      </c>
      <c r="C108" s="222"/>
      <c r="D108" s="223"/>
    </row>
    <row r="109" spans="2:4" ht="4.5" customHeight="1" x14ac:dyDescent="0.25">
      <c r="B109" s="75"/>
      <c r="C109" s="75"/>
      <c r="D109" s="75"/>
    </row>
    <row r="110" spans="2:4" ht="13.5" customHeight="1" x14ac:dyDescent="0.25">
      <c r="B110" s="217" t="s">
        <v>779</v>
      </c>
      <c r="C110" s="217"/>
      <c r="D110" s="217"/>
    </row>
    <row r="111" spans="2:4" ht="129.94999999999999" customHeight="1" x14ac:dyDescent="0.25">
      <c r="B111" s="221" t="s">
        <v>850</v>
      </c>
      <c r="C111" s="222"/>
      <c r="D111" s="223"/>
    </row>
    <row r="112" spans="2:4" ht="6" customHeight="1" x14ac:dyDescent="0.25">
      <c r="B112" s="89"/>
      <c r="C112" s="89"/>
      <c r="D112" s="89"/>
    </row>
    <row r="113" spans="2:4" ht="13.5" customHeight="1" x14ac:dyDescent="0.25">
      <c r="B113" s="217" t="s">
        <v>780</v>
      </c>
      <c r="C113" s="217"/>
      <c r="D113" s="217"/>
    </row>
    <row r="114" spans="2:4" ht="120" customHeight="1" x14ac:dyDescent="0.25">
      <c r="B114" s="224" t="s">
        <v>851</v>
      </c>
      <c r="C114" s="225"/>
      <c r="D114" s="226"/>
    </row>
    <row r="115" spans="2:4" s="79" customFormat="1" ht="6.75" customHeight="1" x14ac:dyDescent="0.25">
      <c r="B115" s="88"/>
      <c r="C115" s="88"/>
      <c r="D115" s="88"/>
    </row>
    <row r="116" spans="2:4" ht="13.5" customHeight="1" x14ac:dyDescent="0.25">
      <c r="B116" s="217" t="s">
        <v>781</v>
      </c>
      <c r="C116" s="217"/>
      <c r="D116" s="217"/>
    </row>
    <row r="117" spans="2:4" ht="54" customHeight="1" x14ac:dyDescent="0.25">
      <c r="B117" s="224" t="s">
        <v>816</v>
      </c>
      <c r="C117" s="225"/>
      <c r="D117" s="226"/>
    </row>
    <row r="118" spans="2:4" s="79" customFormat="1" ht="4.5" customHeight="1" x14ac:dyDescent="0.25">
      <c r="B118" s="88"/>
      <c r="C118" s="88"/>
      <c r="D118" s="88"/>
    </row>
    <row r="119" spans="2:4" ht="13.5" customHeight="1" x14ac:dyDescent="0.25">
      <c r="B119" s="230" t="s">
        <v>782</v>
      </c>
      <c r="C119" s="230"/>
      <c r="D119" s="230"/>
    </row>
    <row r="120" spans="2:4" ht="28.5" customHeight="1" x14ac:dyDescent="0.25">
      <c r="B120" s="224" t="s">
        <v>807</v>
      </c>
      <c r="C120" s="225"/>
      <c r="D120" s="226"/>
    </row>
    <row r="121" spans="2:4" s="79" customFormat="1" ht="5.25" customHeight="1" x14ac:dyDescent="0.25">
      <c r="B121" s="88"/>
      <c r="C121" s="88"/>
      <c r="D121" s="88"/>
    </row>
    <row r="122" spans="2:4" ht="14.25" customHeight="1" x14ac:dyDescent="0.25">
      <c r="B122" s="217" t="s">
        <v>783</v>
      </c>
      <c r="C122" s="217"/>
      <c r="D122" s="217"/>
    </row>
    <row r="123" spans="2:4" ht="99" customHeight="1" x14ac:dyDescent="0.25">
      <c r="B123" s="227" t="s">
        <v>695</v>
      </c>
      <c r="C123" s="228"/>
      <c r="D123" s="229"/>
    </row>
    <row r="124" spans="2:4" ht="5.25" customHeight="1" x14ac:dyDescent="0.25">
      <c r="B124" s="75"/>
      <c r="C124" s="75"/>
      <c r="D124" s="75"/>
    </row>
    <row r="125" spans="2:4" ht="52.5" customHeight="1" x14ac:dyDescent="0.25">
      <c r="B125" s="227" t="s">
        <v>784</v>
      </c>
      <c r="C125" s="228"/>
      <c r="D125" s="229"/>
    </row>
    <row r="126" spans="2:4" ht="6.75" customHeight="1" x14ac:dyDescent="0.25">
      <c r="B126" s="89"/>
      <c r="C126" s="89"/>
      <c r="D126" s="89"/>
    </row>
    <row r="127" spans="2:4" ht="7.5" customHeight="1" x14ac:dyDescent="0.25"/>
    <row r="128" spans="2:4" x14ac:dyDescent="0.25">
      <c r="B128" s="217" t="s">
        <v>852</v>
      </c>
      <c r="C128" s="217"/>
      <c r="D128" s="217"/>
    </row>
    <row r="129" spans="2:4" ht="331.5" customHeight="1" x14ac:dyDescent="0.25">
      <c r="B129" s="218" t="s">
        <v>696</v>
      </c>
      <c r="C129" s="219"/>
      <c r="D129" s="220"/>
    </row>
  </sheetData>
  <mergeCells count="69">
    <mergeCell ref="B10:D10"/>
    <mergeCell ref="B24:D24"/>
    <mergeCell ref="B11:C11"/>
    <mergeCell ref="B12:D14"/>
    <mergeCell ref="B16:D18"/>
    <mergeCell ref="B20:D22"/>
    <mergeCell ref="B9:D9"/>
    <mergeCell ref="B2:D2"/>
    <mergeCell ref="B4:D4"/>
    <mergeCell ref="B6:D6"/>
    <mergeCell ref="B7:D7"/>
    <mergeCell ref="B45:D45"/>
    <mergeCell ref="B32:D32"/>
    <mergeCell ref="B33:D33"/>
    <mergeCell ref="B36:D36"/>
    <mergeCell ref="B37:D37"/>
    <mergeCell ref="B39:D39"/>
    <mergeCell ref="B40:D40"/>
    <mergeCell ref="B42:D42"/>
    <mergeCell ref="B43:D43"/>
    <mergeCell ref="B93:D93"/>
    <mergeCell ref="B66:D66"/>
    <mergeCell ref="B47:D47"/>
    <mergeCell ref="B49:D49"/>
    <mergeCell ref="B53:D53"/>
    <mergeCell ref="B54:D54"/>
    <mergeCell ref="B56:D56"/>
    <mergeCell ref="B57:D57"/>
    <mergeCell ref="B59:D59"/>
    <mergeCell ref="B60:D60"/>
    <mergeCell ref="B62:D62"/>
    <mergeCell ref="B63:D63"/>
    <mergeCell ref="B65:D65"/>
    <mergeCell ref="B51:D51"/>
    <mergeCell ref="B92:D92"/>
    <mergeCell ref="B69:D69"/>
    <mergeCell ref="B71:D71"/>
    <mergeCell ref="B73:D73"/>
    <mergeCell ref="B75:D75"/>
    <mergeCell ref="B77:D77"/>
    <mergeCell ref="B78:D78"/>
    <mergeCell ref="B80:D80"/>
    <mergeCell ref="B82:D82"/>
    <mergeCell ref="B85:D85"/>
    <mergeCell ref="B88:D88"/>
    <mergeCell ref="B90:D90"/>
    <mergeCell ref="B108:D108"/>
    <mergeCell ref="B95:D95"/>
    <mergeCell ref="B96:D96"/>
    <mergeCell ref="B98:D98"/>
    <mergeCell ref="B99:D99"/>
    <mergeCell ref="B101:C101"/>
    <mergeCell ref="B102:D102"/>
    <mergeCell ref="B128:D128"/>
    <mergeCell ref="B104:D104"/>
    <mergeCell ref="B129:D129"/>
    <mergeCell ref="B105:D105"/>
    <mergeCell ref="B113:D113"/>
    <mergeCell ref="B114:D114"/>
    <mergeCell ref="B122:D122"/>
    <mergeCell ref="B123:D123"/>
    <mergeCell ref="B125:D125"/>
    <mergeCell ref="B116:D116"/>
    <mergeCell ref="B117:D117"/>
    <mergeCell ref="B119:D119"/>
    <mergeCell ref="B120:D120"/>
    <mergeCell ref="B107:D107"/>
    <mergeCell ref="B110:D110"/>
    <mergeCell ref="B111:D111"/>
  </mergeCells>
  <hyperlinks>
    <hyperlink ref="B10:D10" r:id="rId1" display="The Youth Insight pack is available via this hyperlink"/>
  </hyperlinks>
  <pageMargins left="0.75" right="0.75" top="1" bottom="1" header="0.5" footer="0.5"/>
  <pageSetup paperSize="9" scale="57" orientation="portrait" r:id="rId2"/>
  <headerFooter alignWithMargins="0"/>
  <rowBreaks count="1" manualBreakCount="1">
    <brk id="76" max="4" man="1"/>
  </rowBreaks>
  <colBreaks count="1" manualBreakCount="1">
    <brk id="5"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74"/>
  <sheetViews>
    <sheetView showGridLines="0" showZeros="0" topLeftCell="A93" zoomScaleNormal="100" workbookViewId="0">
      <selection activeCell="A93" sqref="A93"/>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8.7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18.75" hidden="1" customHeight="1" x14ac:dyDescent="0.25"/>
    <row r="3" spans="21:42" ht="18.7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18.7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18.7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18.7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18.7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18.7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8.7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8.7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18.7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18.7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18.7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18.7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18.7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18.7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18.7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18.7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18.7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18.7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18.7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18.7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18.7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18.7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18.7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18.7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18.7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18.7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18.75"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18.75"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18.75"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18.75"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18.75"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18.75"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18.75"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18.75"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18.75"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18.75" hidden="1" customHeight="1" x14ac:dyDescent="0.2">
      <c r="V38" s="6"/>
      <c r="W38" s="7" t="s">
        <v>701</v>
      </c>
      <c r="X38" s="8" t="s">
        <v>387</v>
      </c>
      <c r="Y38" s="6" t="s">
        <v>80</v>
      </c>
      <c r="AA38" s="6"/>
      <c r="AB38" s="8" t="s">
        <v>389</v>
      </c>
      <c r="AC38" s="8" t="s">
        <v>390</v>
      </c>
      <c r="AD38" s="8" t="s">
        <v>391</v>
      </c>
      <c r="AG38" s="6"/>
      <c r="AH38" s="6"/>
      <c r="AI38" s="6"/>
      <c r="AK38" s="9" t="s">
        <v>392</v>
      </c>
    </row>
    <row r="39" spans="22:37" ht="18.7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18.7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18.75" hidden="1" customHeight="1" x14ac:dyDescent="0.2">
      <c r="V41" s="6"/>
      <c r="W41" s="7" t="s">
        <v>430</v>
      </c>
      <c r="X41" s="8" t="s">
        <v>408</v>
      </c>
      <c r="Y41" s="8" t="s">
        <v>409</v>
      </c>
      <c r="AA41" s="6"/>
      <c r="AB41" s="8" t="s">
        <v>410</v>
      </c>
      <c r="AC41" s="6" t="s">
        <v>80</v>
      </c>
      <c r="AD41" s="6" t="s">
        <v>80</v>
      </c>
      <c r="AG41" s="6"/>
      <c r="AH41" s="6"/>
      <c r="AI41" s="6"/>
      <c r="AJ41" s="6"/>
      <c r="AK41" s="9" t="s">
        <v>411</v>
      </c>
    </row>
    <row r="42" spans="22:37" ht="18.7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18.7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18.7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18.75" hidden="1" customHeight="1" x14ac:dyDescent="0.2">
      <c r="V45" s="6"/>
      <c r="W45" s="7" t="s">
        <v>448</v>
      </c>
      <c r="X45" s="8" t="s">
        <v>431</v>
      </c>
      <c r="Y45" s="8" t="s">
        <v>432</v>
      </c>
      <c r="AA45" s="6"/>
      <c r="AB45" s="8" t="s">
        <v>433</v>
      </c>
      <c r="AC45" s="8" t="s">
        <v>434</v>
      </c>
      <c r="AD45" s="8"/>
      <c r="AG45" s="6"/>
      <c r="AH45" s="6"/>
      <c r="AI45" s="6"/>
      <c r="AJ45" s="6"/>
      <c r="AK45" s="9" t="s">
        <v>435</v>
      </c>
    </row>
    <row r="46" spans="22:37" ht="18.75" hidden="1" customHeight="1" x14ac:dyDescent="0.2">
      <c r="V46" s="6"/>
      <c r="W46" s="7" t="s">
        <v>839</v>
      </c>
      <c r="X46" s="8" t="s">
        <v>437</v>
      </c>
      <c r="Y46" s="8" t="s">
        <v>438</v>
      </c>
      <c r="AA46" s="6"/>
      <c r="AB46" s="6" t="s">
        <v>80</v>
      </c>
      <c r="AC46" s="8" t="s">
        <v>439</v>
      </c>
      <c r="AG46" s="6"/>
      <c r="AH46" s="6"/>
      <c r="AI46" s="6"/>
      <c r="AJ46" s="6"/>
      <c r="AK46" s="9" t="s">
        <v>440</v>
      </c>
    </row>
    <row r="47" spans="22:37" ht="18.75" hidden="1" customHeight="1" x14ac:dyDescent="0.2">
      <c r="V47" s="6"/>
      <c r="W47" s="7"/>
      <c r="X47" s="8" t="s">
        <v>442</v>
      </c>
      <c r="Y47" s="6" t="s">
        <v>80</v>
      </c>
      <c r="AA47" s="6"/>
      <c r="AC47" s="6" t="s">
        <v>80</v>
      </c>
      <c r="AG47" s="6"/>
      <c r="AH47" s="6"/>
      <c r="AI47" s="6"/>
      <c r="AJ47" s="6"/>
      <c r="AK47" s="9" t="s">
        <v>443</v>
      </c>
    </row>
    <row r="48" spans="22:37" ht="18.75" hidden="1" customHeight="1" x14ac:dyDescent="0.2">
      <c r="V48" s="6"/>
      <c r="X48" s="8" t="s">
        <v>445</v>
      </c>
      <c r="AA48" s="6"/>
      <c r="AB48" s="8"/>
      <c r="AC48" s="8" t="s">
        <v>446</v>
      </c>
      <c r="AD48" s="8"/>
      <c r="AG48" s="6"/>
      <c r="AH48" s="6"/>
      <c r="AI48" s="6"/>
      <c r="AJ48" s="6"/>
      <c r="AK48" s="9" t="s">
        <v>447</v>
      </c>
    </row>
    <row r="49" spans="22:37" ht="18.75" hidden="1" customHeight="1" x14ac:dyDescent="0.2">
      <c r="V49" s="6"/>
      <c r="X49" s="8" t="s">
        <v>449</v>
      </c>
      <c r="AA49" s="6"/>
      <c r="AC49" s="8" t="s">
        <v>450</v>
      </c>
      <c r="AF49" s="6"/>
      <c r="AG49" s="6"/>
      <c r="AH49" s="6"/>
      <c r="AI49" s="6"/>
      <c r="AJ49" s="6"/>
      <c r="AK49" s="9" t="s">
        <v>451</v>
      </c>
    </row>
    <row r="50" spans="22:37" ht="18.75" hidden="1" customHeight="1" x14ac:dyDescent="0.2">
      <c r="V50" s="6"/>
      <c r="X50" s="8" t="s">
        <v>453</v>
      </c>
      <c r="AA50" s="6"/>
      <c r="AC50" s="8" t="s">
        <v>454</v>
      </c>
      <c r="AE50" s="6"/>
      <c r="AF50" s="6"/>
      <c r="AG50" s="6"/>
      <c r="AH50" s="6"/>
      <c r="AI50" s="6"/>
      <c r="AJ50" s="6"/>
      <c r="AK50" s="9" t="s">
        <v>455</v>
      </c>
    </row>
    <row r="51" spans="22:37" ht="18.75" hidden="1" customHeight="1" x14ac:dyDescent="0.2">
      <c r="V51" s="6"/>
      <c r="X51" s="6" t="s">
        <v>80</v>
      </c>
      <c r="AA51" s="6"/>
      <c r="AC51" s="8" t="s">
        <v>457</v>
      </c>
      <c r="AD51" s="8"/>
      <c r="AE51" s="6"/>
      <c r="AF51" s="6"/>
      <c r="AG51" s="6"/>
      <c r="AH51" s="6"/>
      <c r="AI51" s="6"/>
      <c r="AJ51" s="6"/>
      <c r="AK51" s="6" t="s">
        <v>458</v>
      </c>
    </row>
    <row r="52" spans="22:37" ht="18.75" hidden="1" customHeight="1" x14ac:dyDescent="0.2">
      <c r="V52" s="6"/>
      <c r="X52" s="5" t="s">
        <v>459</v>
      </c>
      <c r="AA52" s="6"/>
      <c r="AC52" s="8" t="s">
        <v>460</v>
      </c>
      <c r="AD52" s="8"/>
      <c r="AE52" s="6"/>
      <c r="AF52" s="6"/>
      <c r="AG52" s="6"/>
      <c r="AH52" s="6"/>
      <c r="AI52" s="6"/>
      <c r="AJ52" s="6"/>
      <c r="AK52" s="6" t="s">
        <v>461</v>
      </c>
    </row>
    <row r="53" spans="22:37" ht="18.75" hidden="1" customHeight="1" x14ac:dyDescent="0.2">
      <c r="V53" s="6"/>
      <c r="X53" s="5" t="s">
        <v>462</v>
      </c>
      <c r="AA53" s="6"/>
      <c r="AC53" s="8" t="s">
        <v>463</v>
      </c>
      <c r="AD53" s="8"/>
      <c r="AE53" s="6"/>
      <c r="AF53" s="6"/>
      <c r="AG53" s="6"/>
      <c r="AH53" s="6"/>
      <c r="AI53" s="6"/>
      <c r="AJ53" s="6"/>
      <c r="AK53" s="6" t="s">
        <v>464</v>
      </c>
    </row>
    <row r="54" spans="22:37" ht="18.75" hidden="1" customHeight="1" x14ac:dyDescent="0.2">
      <c r="V54" s="6"/>
      <c r="X54" s="5" t="s">
        <v>465</v>
      </c>
      <c r="AA54" s="6"/>
      <c r="AC54" s="8" t="s">
        <v>466</v>
      </c>
      <c r="AD54" s="8"/>
      <c r="AE54" s="6"/>
      <c r="AF54" s="6"/>
      <c r="AG54" s="6"/>
      <c r="AH54" s="6"/>
      <c r="AI54" s="6"/>
      <c r="AJ54" s="6"/>
      <c r="AK54" s="9" t="s">
        <v>467</v>
      </c>
    </row>
    <row r="55" spans="22:37" ht="18.75" hidden="1" customHeight="1" x14ac:dyDescent="0.2">
      <c r="V55" s="6"/>
      <c r="X55" s="6" t="s">
        <v>80</v>
      </c>
      <c r="Z55" s="6"/>
      <c r="AA55" s="6"/>
      <c r="AC55" s="8" t="s">
        <v>468</v>
      </c>
      <c r="AE55" s="6"/>
      <c r="AF55" s="6"/>
      <c r="AG55" s="6"/>
      <c r="AH55" s="6"/>
      <c r="AI55" s="6"/>
      <c r="AJ55" s="6"/>
      <c r="AK55" s="6" t="s">
        <v>469</v>
      </c>
    </row>
    <row r="56" spans="22:37" ht="18.75" hidden="1" customHeight="1" x14ac:dyDescent="0.2">
      <c r="V56" s="6"/>
      <c r="Z56" s="6"/>
      <c r="AA56" s="6"/>
      <c r="AC56" s="8" t="s">
        <v>470</v>
      </c>
      <c r="AE56" s="6"/>
      <c r="AF56" s="6"/>
      <c r="AG56" s="6"/>
      <c r="AH56" s="6"/>
      <c r="AI56" s="6"/>
      <c r="AJ56" s="6"/>
      <c r="AK56" s="6" t="s">
        <v>471</v>
      </c>
    </row>
    <row r="57" spans="22:37" ht="18.75" hidden="1" customHeight="1" x14ac:dyDescent="0.2">
      <c r="V57" s="6"/>
      <c r="Z57" s="6"/>
      <c r="AA57" s="6"/>
      <c r="AC57" s="8" t="s">
        <v>472</v>
      </c>
      <c r="AE57" s="6"/>
      <c r="AF57" s="6"/>
      <c r="AG57" s="6"/>
      <c r="AH57" s="6"/>
      <c r="AI57" s="6"/>
      <c r="AJ57" s="6"/>
      <c r="AK57" s="9" t="s">
        <v>473</v>
      </c>
    </row>
    <row r="58" spans="22:37" ht="18.75" hidden="1" customHeight="1" x14ac:dyDescent="0.2">
      <c r="V58" s="6"/>
      <c r="Z58" s="6"/>
      <c r="AA58" s="6"/>
      <c r="AC58" s="8" t="s">
        <v>474</v>
      </c>
      <c r="AE58" s="6"/>
      <c r="AF58" s="6"/>
      <c r="AG58" s="6"/>
      <c r="AH58" s="6"/>
      <c r="AI58" s="6"/>
      <c r="AJ58" s="6"/>
      <c r="AK58" s="9" t="s">
        <v>475</v>
      </c>
    </row>
    <row r="59" spans="22:37" ht="18.75" hidden="1" customHeight="1" x14ac:dyDescent="0.2">
      <c r="V59" s="6"/>
      <c r="X59" s="8"/>
      <c r="Z59" s="6"/>
      <c r="AA59" s="6"/>
      <c r="AC59" s="8" t="s">
        <v>476</v>
      </c>
      <c r="AE59" s="6"/>
      <c r="AF59" s="6"/>
      <c r="AG59" s="6"/>
      <c r="AH59" s="6"/>
      <c r="AI59" s="6"/>
      <c r="AJ59" s="6"/>
      <c r="AK59" s="9" t="s">
        <v>114</v>
      </c>
    </row>
    <row r="60" spans="22:37" ht="18.75" hidden="1" customHeight="1" x14ac:dyDescent="0.2">
      <c r="V60" s="6"/>
      <c r="Z60" s="6"/>
      <c r="AA60" s="6"/>
      <c r="AC60" s="8" t="s">
        <v>477</v>
      </c>
      <c r="AE60" s="6"/>
      <c r="AF60" s="6"/>
      <c r="AG60" s="6"/>
      <c r="AH60" s="6"/>
      <c r="AI60" s="6"/>
      <c r="AJ60" s="6"/>
      <c r="AK60" s="9" t="s">
        <v>478</v>
      </c>
    </row>
    <row r="61" spans="22:37" ht="18.75" hidden="1" customHeight="1" x14ac:dyDescent="0.2">
      <c r="V61" s="6"/>
      <c r="Z61" s="6"/>
      <c r="AA61" s="6"/>
      <c r="AC61" s="8" t="s">
        <v>479</v>
      </c>
      <c r="AE61" s="6"/>
      <c r="AF61" s="6"/>
      <c r="AG61" s="6"/>
      <c r="AH61" s="6"/>
      <c r="AI61" s="6"/>
      <c r="AJ61" s="6"/>
      <c r="AK61" s="9" t="s">
        <v>480</v>
      </c>
    </row>
    <row r="62" spans="22:37" ht="18.75" hidden="1" customHeight="1" x14ac:dyDescent="0.2">
      <c r="V62" s="6"/>
      <c r="X62" s="8"/>
      <c r="Z62" s="6"/>
      <c r="AA62" s="6"/>
      <c r="AC62" s="6" t="s">
        <v>80</v>
      </c>
      <c r="AE62" s="6"/>
      <c r="AF62" s="6"/>
      <c r="AG62" s="6"/>
      <c r="AH62" s="6"/>
      <c r="AI62" s="6"/>
      <c r="AJ62" s="6"/>
      <c r="AK62" s="9" t="s">
        <v>481</v>
      </c>
    </row>
    <row r="63" spans="22:37" ht="18.75" hidden="1" customHeight="1" x14ac:dyDescent="0.2">
      <c r="V63" s="6"/>
      <c r="Z63" s="6"/>
      <c r="AA63" s="6"/>
      <c r="AC63" s="8" t="s">
        <v>482</v>
      </c>
      <c r="AE63" s="6"/>
      <c r="AF63" s="6"/>
      <c r="AG63" s="6"/>
      <c r="AH63" s="6"/>
      <c r="AI63" s="6"/>
      <c r="AJ63" s="6"/>
      <c r="AK63" s="9" t="s">
        <v>483</v>
      </c>
    </row>
    <row r="64" spans="22:37" ht="18.75" hidden="1" customHeight="1" x14ac:dyDescent="0.2">
      <c r="V64" s="6"/>
      <c r="Z64" s="6"/>
      <c r="AA64" s="6"/>
      <c r="AB64" s="8"/>
      <c r="AC64" s="8" t="s">
        <v>484</v>
      </c>
      <c r="AE64" s="6"/>
      <c r="AF64" s="6"/>
      <c r="AG64" s="6"/>
      <c r="AH64" s="6"/>
      <c r="AI64" s="6"/>
      <c r="AJ64" s="6"/>
      <c r="AK64" s="9" t="s">
        <v>485</v>
      </c>
    </row>
    <row r="65" spans="21:38" ht="18.75" hidden="1" customHeight="1" x14ac:dyDescent="0.2">
      <c r="V65" s="6"/>
      <c r="Z65" s="6"/>
      <c r="AA65" s="6"/>
      <c r="AC65" s="8" t="s">
        <v>486</v>
      </c>
      <c r="AE65" s="6"/>
      <c r="AF65" s="6"/>
      <c r="AG65" s="6"/>
      <c r="AH65" s="6"/>
      <c r="AI65" s="6"/>
      <c r="AJ65" s="6"/>
      <c r="AK65" s="9" t="s">
        <v>487</v>
      </c>
    </row>
    <row r="66" spans="21:38" ht="18.75" hidden="1" customHeight="1" x14ac:dyDescent="0.2">
      <c r="V66" s="6"/>
      <c r="Z66" s="6"/>
      <c r="AA66" s="6"/>
      <c r="AC66" s="8" t="s">
        <v>488</v>
      </c>
      <c r="AE66" s="6"/>
      <c r="AF66" s="6"/>
      <c r="AG66" s="6"/>
      <c r="AH66" s="6"/>
      <c r="AI66" s="6"/>
      <c r="AJ66" s="6"/>
      <c r="AK66" s="9" t="s">
        <v>489</v>
      </c>
    </row>
    <row r="67" spans="21:38" ht="18.75" hidden="1" customHeight="1" x14ac:dyDescent="0.2">
      <c r="V67" s="6"/>
      <c r="AA67" s="6"/>
      <c r="AC67" s="8" t="s">
        <v>490</v>
      </c>
      <c r="AE67" s="6"/>
      <c r="AF67" s="6"/>
      <c r="AG67" s="6"/>
      <c r="AH67" s="6"/>
      <c r="AI67" s="6"/>
      <c r="AJ67" s="6"/>
      <c r="AK67" s="9" t="s">
        <v>491</v>
      </c>
    </row>
    <row r="68" spans="21:38" ht="18.75" hidden="1" customHeight="1" x14ac:dyDescent="0.2">
      <c r="V68" s="6"/>
      <c r="AA68" s="6"/>
      <c r="AC68" s="8" t="s">
        <v>492</v>
      </c>
      <c r="AD68" s="8"/>
      <c r="AE68" s="6"/>
      <c r="AF68" s="6"/>
      <c r="AG68" s="6"/>
      <c r="AH68" s="6"/>
      <c r="AI68" s="6"/>
      <c r="AJ68" s="6"/>
      <c r="AK68" s="9" t="s">
        <v>493</v>
      </c>
    </row>
    <row r="69" spans="21:38" ht="18.75" hidden="1" customHeight="1" x14ac:dyDescent="0.2">
      <c r="V69" s="6"/>
      <c r="AA69" s="6"/>
      <c r="AC69" s="8" t="s">
        <v>494</v>
      </c>
      <c r="AE69" s="6"/>
      <c r="AF69" s="6"/>
      <c r="AG69" s="6"/>
      <c r="AH69" s="6"/>
      <c r="AI69" s="6"/>
      <c r="AJ69" s="6"/>
      <c r="AK69" s="9" t="s">
        <v>495</v>
      </c>
    </row>
    <row r="70" spans="21:38" ht="18.75" hidden="1" customHeight="1" x14ac:dyDescent="0.2">
      <c r="V70" s="6"/>
      <c r="AA70" s="6"/>
      <c r="AC70" s="8" t="s">
        <v>497</v>
      </c>
      <c r="AE70" s="6"/>
      <c r="AF70" s="6"/>
      <c r="AG70" s="6"/>
      <c r="AH70" s="6"/>
      <c r="AI70" s="6"/>
      <c r="AJ70" s="6"/>
      <c r="AK70" s="9" t="s">
        <v>496</v>
      </c>
    </row>
    <row r="71" spans="21:38" ht="18.75" hidden="1" customHeight="1" x14ac:dyDescent="0.2">
      <c r="AC71" s="8" t="s">
        <v>499</v>
      </c>
      <c r="AD71" s="6"/>
      <c r="AK71" s="9" t="s">
        <v>498</v>
      </c>
    </row>
    <row r="72" spans="21:38" ht="18.75" hidden="1" customHeight="1" x14ac:dyDescent="0.2">
      <c r="W72" s="13"/>
      <c r="Y72" s="6"/>
      <c r="Z72" s="13"/>
      <c r="AC72" s="8" t="s">
        <v>501</v>
      </c>
      <c r="AK72" s="9" t="s">
        <v>500</v>
      </c>
    </row>
    <row r="73" spans="21:38" ht="18.75" hidden="1" customHeight="1" x14ac:dyDescent="0.2">
      <c r="W73" s="13"/>
      <c r="Z73" s="13"/>
      <c r="AC73" s="8" t="s">
        <v>503</v>
      </c>
      <c r="AK73" s="9" t="s">
        <v>502</v>
      </c>
    </row>
    <row r="74" spans="21:38" ht="18.75" hidden="1" customHeight="1" x14ac:dyDescent="0.2">
      <c r="W74" s="13"/>
      <c r="Z74" s="13"/>
      <c r="AC74" s="8" t="s">
        <v>505</v>
      </c>
      <c r="AK74" s="9" t="s">
        <v>504</v>
      </c>
    </row>
    <row r="75" spans="21:38" ht="18.75" hidden="1" customHeight="1" x14ac:dyDescent="0.2">
      <c r="W75" s="13"/>
      <c r="Z75" s="13"/>
      <c r="AC75" s="8" t="s">
        <v>507</v>
      </c>
      <c r="AK75" s="9" t="s">
        <v>506</v>
      </c>
    </row>
    <row r="76" spans="21:38" ht="18.75"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18.75" hidden="1" customHeight="1" x14ac:dyDescent="0.2">
      <c r="U77" s="13"/>
      <c r="V77" s="13"/>
      <c r="W77" s="13"/>
      <c r="Y77" s="13"/>
      <c r="Z77" s="13"/>
      <c r="AA77" s="13"/>
      <c r="AB77" s="13"/>
      <c r="AD77" s="13"/>
      <c r="AE77" s="13"/>
      <c r="AF77" s="13"/>
      <c r="AG77" s="13"/>
      <c r="AH77" s="13"/>
      <c r="AI77" s="13"/>
      <c r="AJ77" s="13"/>
      <c r="AK77" s="9" t="s">
        <v>509</v>
      </c>
      <c r="AL77" s="13"/>
    </row>
    <row r="78" spans="21:38" ht="18.75" hidden="1" customHeight="1" x14ac:dyDescent="0.2">
      <c r="U78" s="13"/>
      <c r="V78" s="13"/>
      <c r="W78" s="13"/>
      <c r="X78" s="13"/>
      <c r="Y78" s="13"/>
      <c r="Z78" s="13"/>
      <c r="AA78" s="13"/>
      <c r="AB78" s="13"/>
      <c r="AD78" s="13"/>
      <c r="AE78" s="13"/>
      <c r="AF78" s="13"/>
      <c r="AG78" s="13"/>
      <c r="AH78" s="13"/>
      <c r="AI78" s="13"/>
      <c r="AJ78" s="13"/>
      <c r="AK78" s="9" t="s">
        <v>510</v>
      </c>
      <c r="AL78" s="13"/>
    </row>
    <row r="79" spans="21:38" ht="18.75" hidden="1" customHeight="1" x14ac:dyDescent="0.2">
      <c r="U79" s="13"/>
      <c r="V79" s="13"/>
      <c r="W79" s="13"/>
      <c r="X79" s="13"/>
      <c r="Y79" s="13"/>
      <c r="Z79" s="13"/>
      <c r="AA79" s="13"/>
      <c r="AB79" s="13"/>
      <c r="AD79" s="13"/>
      <c r="AE79" s="13"/>
      <c r="AF79" s="13"/>
      <c r="AG79" s="13"/>
      <c r="AH79" s="13"/>
      <c r="AI79" s="13"/>
      <c r="AJ79" s="13"/>
      <c r="AK79" s="9" t="s">
        <v>511</v>
      </c>
      <c r="AL79" s="13"/>
    </row>
    <row r="80" spans="21:38" ht="18.75" hidden="1" customHeight="1" x14ac:dyDescent="0.2">
      <c r="U80" s="13"/>
      <c r="V80" s="13"/>
      <c r="W80" s="13"/>
      <c r="X80" s="13"/>
      <c r="Y80" s="13"/>
      <c r="Z80" s="13"/>
      <c r="AA80" s="13"/>
      <c r="AB80" s="13"/>
      <c r="AD80" s="13"/>
      <c r="AE80" s="13"/>
      <c r="AF80" s="13"/>
      <c r="AG80" s="13"/>
      <c r="AH80" s="13"/>
      <c r="AI80" s="13"/>
      <c r="AJ80" s="13"/>
      <c r="AK80" s="9" t="s">
        <v>512</v>
      </c>
      <c r="AL80" s="13"/>
    </row>
    <row r="81" spans="1:38" ht="18.75" hidden="1" customHeight="1" x14ac:dyDescent="0.2">
      <c r="U81" s="13"/>
      <c r="V81" s="13"/>
      <c r="W81" s="13"/>
      <c r="X81" s="13"/>
      <c r="Y81" s="13"/>
      <c r="Z81" s="13"/>
      <c r="AA81" s="13"/>
      <c r="AB81" s="13"/>
      <c r="AD81" s="13"/>
      <c r="AE81" s="13"/>
      <c r="AF81" s="13"/>
      <c r="AG81" s="13"/>
      <c r="AH81" s="13"/>
      <c r="AI81" s="13"/>
      <c r="AJ81" s="13"/>
      <c r="AK81" s="9" t="s">
        <v>513</v>
      </c>
      <c r="AL81" s="13"/>
    </row>
    <row r="82" spans="1:38" ht="18.75" hidden="1" customHeight="1" x14ac:dyDescent="0.2">
      <c r="U82" s="13"/>
      <c r="V82" s="13"/>
      <c r="W82" s="13"/>
      <c r="X82" s="13"/>
      <c r="Y82" s="13"/>
      <c r="Z82" s="13"/>
      <c r="AA82" s="13"/>
      <c r="AB82" s="13"/>
      <c r="AD82" s="13"/>
      <c r="AE82" s="13"/>
      <c r="AF82" s="13"/>
      <c r="AG82" s="13"/>
      <c r="AH82" s="13"/>
      <c r="AI82" s="13"/>
      <c r="AJ82" s="13"/>
      <c r="AK82" s="9" t="s">
        <v>514</v>
      </c>
      <c r="AL82" s="13"/>
    </row>
    <row r="83" spans="1:38" ht="18.75" hidden="1" customHeight="1" x14ac:dyDescent="0.2">
      <c r="U83" s="13"/>
      <c r="V83" s="13"/>
      <c r="W83" s="13"/>
      <c r="X83" s="13"/>
      <c r="Y83" s="13"/>
      <c r="Z83" s="13"/>
      <c r="AA83" s="13"/>
      <c r="AB83" s="13"/>
      <c r="AD83" s="13"/>
      <c r="AE83" s="13"/>
      <c r="AF83" s="13"/>
      <c r="AG83" s="13"/>
      <c r="AH83" s="13"/>
      <c r="AI83" s="13"/>
      <c r="AJ83" s="13"/>
      <c r="AK83" s="9" t="s">
        <v>515</v>
      </c>
      <c r="AL83" s="13"/>
    </row>
    <row r="84" spans="1:38" ht="18.75" hidden="1" customHeight="1" x14ac:dyDescent="0.2">
      <c r="U84" s="13"/>
      <c r="V84" s="13"/>
      <c r="X84" s="13"/>
      <c r="Y84" s="13"/>
      <c r="AA84" s="13"/>
      <c r="AB84" s="13"/>
      <c r="AD84" s="13"/>
      <c r="AE84" s="13"/>
      <c r="AF84" s="13"/>
      <c r="AG84" s="13"/>
      <c r="AH84" s="13"/>
      <c r="AI84" s="13"/>
      <c r="AJ84" s="13"/>
      <c r="AK84" s="9" t="s">
        <v>516</v>
      </c>
      <c r="AL84" s="13"/>
    </row>
    <row r="85" spans="1:38" ht="18.75" hidden="1" customHeight="1" x14ac:dyDescent="0.2">
      <c r="U85" s="13"/>
      <c r="V85" s="13"/>
      <c r="X85" s="13"/>
      <c r="Y85" s="13"/>
      <c r="AA85" s="13"/>
      <c r="AB85" s="13"/>
      <c r="AD85" s="13"/>
      <c r="AE85" s="13"/>
      <c r="AF85" s="13"/>
      <c r="AG85" s="13"/>
      <c r="AH85" s="13"/>
      <c r="AI85" s="13"/>
      <c r="AJ85" s="13"/>
      <c r="AK85" s="6" t="s">
        <v>517</v>
      </c>
      <c r="AL85" s="13"/>
    </row>
    <row r="86" spans="1:38" ht="18.75" hidden="1" customHeight="1" x14ac:dyDescent="0.2">
      <c r="U86" s="13"/>
      <c r="V86" s="13"/>
      <c r="X86" s="13"/>
      <c r="Y86" s="13"/>
      <c r="AA86" s="13"/>
      <c r="AB86" s="13"/>
      <c r="AD86" s="13"/>
      <c r="AE86" s="13"/>
      <c r="AF86" s="13"/>
      <c r="AG86" s="13"/>
      <c r="AH86" s="13"/>
      <c r="AI86" s="13"/>
      <c r="AJ86" s="13"/>
      <c r="AK86" s="9" t="s">
        <v>518</v>
      </c>
      <c r="AL86" s="13"/>
    </row>
    <row r="87" spans="1:38" ht="18.75" hidden="1" customHeight="1" x14ac:dyDescent="0.2">
      <c r="U87" s="13"/>
      <c r="V87" s="13"/>
      <c r="X87" s="13"/>
      <c r="Y87" s="13"/>
      <c r="AA87" s="13"/>
      <c r="AB87" s="13"/>
      <c r="AD87" s="13"/>
      <c r="AE87" s="13"/>
      <c r="AF87" s="13"/>
      <c r="AG87" s="13"/>
      <c r="AH87" s="13"/>
      <c r="AI87" s="13"/>
      <c r="AJ87" s="13"/>
      <c r="AK87" s="6" t="s">
        <v>519</v>
      </c>
      <c r="AL87" s="13"/>
    </row>
    <row r="88" spans="1:38" ht="18.75" hidden="1" customHeight="1" x14ac:dyDescent="0.25">
      <c r="AK88" s="9" t="s">
        <v>520</v>
      </c>
    </row>
    <row r="89" spans="1:38" ht="18.75" hidden="1" customHeight="1" x14ac:dyDescent="0.25">
      <c r="AK89" s="9" t="s">
        <v>521</v>
      </c>
    </row>
    <row r="90" spans="1:38" ht="18.75" hidden="1" customHeight="1" x14ac:dyDescent="0.25">
      <c r="AK90" s="9" t="s">
        <v>522</v>
      </c>
    </row>
    <row r="91" spans="1:38" ht="18.75" hidden="1" customHeight="1" x14ac:dyDescent="0.25">
      <c r="AK91" s="9" t="s">
        <v>523</v>
      </c>
    </row>
    <row r="92" spans="1:38" ht="18.75"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766</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295"/>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c r="E98" s="296"/>
      <c r="F98" s="296"/>
      <c r="G98" s="296"/>
      <c r="H98" s="296"/>
      <c r="I98" s="297"/>
      <c r="J98" s="20"/>
      <c r="K98" s="293" t="s">
        <v>529</v>
      </c>
      <c r="L98" s="294"/>
      <c r="M98" s="295"/>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c r="E100" s="296"/>
      <c r="F100" s="296"/>
      <c r="G100" s="296"/>
      <c r="H100" s="296"/>
      <c r="I100" s="297"/>
      <c r="J100" s="18"/>
      <c r="K100" s="293" t="s">
        <v>531</v>
      </c>
      <c r="L100" s="294"/>
      <c r="M100" s="295"/>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c r="E102" s="296"/>
      <c r="F102" s="296"/>
      <c r="G102" s="296"/>
      <c r="H102" s="296"/>
      <c r="I102" s="297"/>
      <c r="J102" s="23"/>
      <c r="K102" s="293" t="s">
        <v>533</v>
      </c>
      <c r="L102" s="294"/>
      <c r="M102" s="295"/>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5"/>
      <c r="G104" s="299" t="s">
        <v>535</v>
      </c>
      <c r="H104" s="300"/>
      <c r="I104" s="46"/>
      <c r="J104" s="24"/>
      <c r="K104" s="301" t="s">
        <v>536</v>
      </c>
      <c r="L104" s="294"/>
      <c r="M104" s="48"/>
      <c r="N104" s="299" t="s">
        <v>537</v>
      </c>
      <c r="O104" s="299"/>
      <c r="P104" s="302"/>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c r="E106" s="306"/>
      <c r="F106" s="306"/>
      <c r="G106" s="306"/>
      <c r="H106" s="306"/>
      <c r="I106" s="307"/>
      <c r="J106" s="25"/>
      <c r="K106" s="308" t="s">
        <v>539</v>
      </c>
      <c r="L106" s="309"/>
      <c r="M106" s="417"/>
      <c r="N106" s="410"/>
      <c r="O106" s="308" t="s">
        <v>540</v>
      </c>
      <c r="P106" s="309"/>
      <c r="Q106" s="312"/>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c r="E108" s="316"/>
      <c r="F108" s="316"/>
      <c r="G108" s="316"/>
      <c r="H108" s="316"/>
      <c r="I108" s="317"/>
      <c r="J108" s="27"/>
      <c r="K108" s="294" t="s">
        <v>542</v>
      </c>
      <c r="L108" s="304"/>
      <c r="M108" s="318"/>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c r="E110" s="318"/>
      <c r="F110" s="318"/>
      <c r="G110" s="318"/>
      <c r="H110" s="318"/>
      <c r="I110" s="318"/>
      <c r="K110" s="293" t="s">
        <v>544</v>
      </c>
      <c r="L110" s="294"/>
      <c r="M110" s="318"/>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c r="E112" s="318"/>
      <c r="F112" s="318"/>
      <c r="G112" s="318"/>
      <c r="H112" s="318"/>
      <c r="I112" s="318"/>
      <c r="K112" s="293" t="s">
        <v>546</v>
      </c>
      <c r="L112" s="294"/>
      <c r="M112" s="318"/>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54"/>
      <c r="E114" s="293" t="s">
        <v>548</v>
      </c>
      <c r="F114" s="294"/>
      <c r="G114" s="54"/>
      <c r="H114" s="321" t="s">
        <v>549</v>
      </c>
      <c r="I114" s="320"/>
      <c r="J114" s="322"/>
      <c r="K114" s="323"/>
      <c r="L114" s="321" t="s">
        <v>713</v>
      </c>
      <c r="M114" s="324"/>
      <c r="N114" s="322"/>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794</v>
      </c>
      <c r="C116" s="325"/>
      <c r="D116" s="325"/>
      <c r="E116" s="325"/>
      <c r="F116" s="325"/>
      <c r="G116" s="325"/>
      <c r="H116" s="325"/>
      <c r="I116" s="325"/>
      <c r="J116" s="325"/>
      <c r="K116" s="325"/>
      <c r="L116" s="325"/>
      <c r="M116" s="325"/>
      <c r="N116" s="325"/>
      <c r="O116" s="325"/>
      <c r="P116" s="325"/>
      <c r="Q116" s="325"/>
      <c r="R116" s="325"/>
    </row>
    <row r="117" spans="1:37" ht="143.25" customHeight="1" x14ac:dyDescent="0.25">
      <c r="A117" s="14"/>
      <c r="B117" s="326" t="s">
        <v>818</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795</v>
      </c>
      <c r="C119" s="330"/>
      <c r="D119" s="330"/>
      <c r="E119" s="330"/>
      <c r="F119" s="330"/>
      <c r="G119" s="330"/>
      <c r="H119" s="330"/>
      <c r="I119" s="330"/>
      <c r="J119" s="330"/>
      <c r="K119" s="330"/>
      <c r="L119" s="330"/>
      <c r="M119" s="330"/>
      <c r="N119" s="330"/>
      <c r="O119" s="330"/>
      <c r="P119" s="330"/>
      <c r="Q119" s="330"/>
      <c r="R119" s="331"/>
      <c r="T119" s="29"/>
      <c r="U119" s="30"/>
      <c r="V119" s="30"/>
    </row>
    <row r="120" spans="1:37" ht="132.75" customHeight="1" x14ac:dyDescent="0.25">
      <c r="A120" s="14"/>
      <c r="B120" s="326" t="s">
        <v>796</v>
      </c>
      <c r="C120" s="327"/>
      <c r="D120" s="327"/>
      <c r="E120" s="327"/>
      <c r="F120" s="327"/>
      <c r="G120" s="327"/>
      <c r="H120" s="327"/>
      <c r="I120" s="327"/>
      <c r="J120" s="327"/>
      <c r="K120" s="327"/>
      <c r="L120" s="327"/>
      <c r="M120" s="327"/>
      <c r="N120" s="327"/>
      <c r="O120" s="327"/>
      <c r="P120" s="327"/>
      <c r="Q120" s="327"/>
      <c r="R120" s="328"/>
      <c r="T120" s="29"/>
      <c r="U120" s="30"/>
      <c r="V120" s="30"/>
      <c r="W120" s="31"/>
      <c r="Z120" s="31"/>
    </row>
    <row r="121" spans="1:37" ht="13.5" customHeight="1" x14ac:dyDescent="0.25">
      <c r="A121" s="14"/>
      <c r="B121" s="332" t="s">
        <v>550</v>
      </c>
      <c r="C121" s="332"/>
      <c r="D121" s="332"/>
      <c r="E121" s="333" t="s">
        <v>551</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553</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555</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386" t="s">
        <v>797</v>
      </c>
      <c r="C125" s="386"/>
      <c r="D125" s="386"/>
      <c r="E125" s="386"/>
      <c r="F125" s="386"/>
      <c r="G125" s="386"/>
      <c r="H125" s="386"/>
      <c r="I125" s="386"/>
      <c r="J125" s="386"/>
      <c r="K125" s="386"/>
      <c r="L125" s="386"/>
      <c r="M125" s="386"/>
      <c r="N125" s="386"/>
      <c r="O125" s="386"/>
      <c r="P125" s="386"/>
      <c r="Q125" s="386"/>
      <c r="R125" s="386"/>
      <c r="T125" s="29"/>
      <c r="U125" s="30"/>
      <c r="V125" s="30"/>
    </row>
    <row r="126" spans="1:37" ht="13.5" customHeight="1" x14ac:dyDescent="0.25">
      <c r="A126" s="14"/>
      <c r="B126" s="406" t="s">
        <v>837</v>
      </c>
      <c r="C126" s="406"/>
      <c r="D126" s="406"/>
      <c r="E126" s="406"/>
      <c r="F126" s="406"/>
      <c r="G126" s="406"/>
      <c r="H126" s="406"/>
      <c r="I126" s="406"/>
      <c r="J126" s="406"/>
      <c r="K126" s="406"/>
      <c r="L126" s="406"/>
      <c r="M126" s="406"/>
      <c r="N126" s="406"/>
      <c r="O126" s="406"/>
      <c r="P126" s="406"/>
      <c r="Q126" s="406"/>
      <c r="R126" s="406"/>
      <c r="T126" s="29"/>
      <c r="U126" s="30"/>
      <c r="V126" s="30"/>
    </row>
    <row r="127" spans="1:37" ht="136.5" customHeight="1" x14ac:dyDescent="0.25">
      <c r="A127" s="14"/>
      <c r="B127" s="407" t="s">
        <v>838</v>
      </c>
      <c r="C127" s="407"/>
      <c r="D127" s="407"/>
      <c r="E127" s="407"/>
      <c r="F127" s="407"/>
      <c r="G127" s="407"/>
      <c r="H127" s="407"/>
      <c r="I127" s="407"/>
      <c r="J127" s="407"/>
      <c r="K127" s="407"/>
      <c r="L127" s="407"/>
      <c r="M127" s="407"/>
      <c r="N127" s="407"/>
      <c r="O127" s="407"/>
      <c r="P127" s="407"/>
      <c r="Q127" s="407"/>
      <c r="R127" s="407"/>
      <c r="T127" s="29"/>
      <c r="U127" s="30" t="s">
        <v>801</v>
      </c>
      <c r="V127" s="30"/>
    </row>
    <row r="128" spans="1:37" ht="4.5" customHeight="1" x14ac:dyDescent="0.25">
      <c r="A128" s="14"/>
      <c r="B128" s="33"/>
      <c r="C128" s="33"/>
      <c r="D128" s="33"/>
      <c r="E128" s="33"/>
      <c r="F128" s="33"/>
      <c r="G128" s="33"/>
      <c r="H128" s="33"/>
      <c r="I128" s="33"/>
      <c r="J128" s="33"/>
      <c r="K128" s="33"/>
      <c r="L128" s="33"/>
      <c r="M128" s="33"/>
      <c r="N128" s="33"/>
      <c r="O128" s="33"/>
      <c r="P128" s="33"/>
      <c r="Q128" s="33"/>
      <c r="R128" s="14"/>
    </row>
    <row r="129" spans="1:37" ht="4.5" customHeight="1" x14ac:dyDescent="0.25">
      <c r="A129" s="14"/>
      <c r="B129" s="34"/>
      <c r="C129" s="34"/>
      <c r="D129" s="34"/>
      <c r="E129" s="33"/>
      <c r="F129" s="33"/>
      <c r="G129" s="33"/>
      <c r="H129" s="33"/>
      <c r="I129" s="33"/>
      <c r="J129" s="33"/>
      <c r="K129" s="33"/>
      <c r="L129" s="33"/>
      <c r="M129" s="33"/>
      <c r="N129" s="33"/>
      <c r="O129" s="33"/>
      <c r="P129" s="33"/>
      <c r="Q129" s="33"/>
      <c r="R129" s="14"/>
    </row>
    <row r="130" spans="1:37" ht="28.5" customHeight="1" x14ac:dyDescent="0.25">
      <c r="A130" s="14"/>
      <c r="B130" s="335" t="s">
        <v>809</v>
      </c>
      <c r="C130" s="335"/>
      <c r="D130" s="335"/>
      <c r="E130" s="335"/>
      <c r="F130" s="335"/>
      <c r="G130" s="335"/>
      <c r="H130" s="335"/>
      <c r="I130" s="335"/>
      <c r="J130" s="335"/>
      <c r="K130" s="335"/>
      <c r="L130" s="335"/>
      <c r="M130" s="335"/>
      <c r="N130" s="335"/>
      <c r="O130" s="335"/>
      <c r="P130" s="336"/>
      <c r="Q130" s="337" t="s">
        <v>810</v>
      </c>
      <c r="R130" s="337"/>
    </row>
    <row r="131" spans="1:37" ht="38.25" customHeight="1" x14ac:dyDescent="0.25">
      <c r="A131" s="14"/>
      <c r="B131" s="338"/>
      <c r="C131" s="338"/>
      <c r="D131" s="304" t="s">
        <v>594</v>
      </c>
      <c r="E131" s="304"/>
      <c r="F131" s="304" t="s">
        <v>556</v>
      </c>
      <c r="G131" s="304"/>
      <c r="H131" s="304" t="s">
        <v>557</v>
      </c>
      <c r="I131" s="304"/>
      <c r="J131" s="304" t="s">
        <v>558</v>
      </c>
      <c r="K131" s="304"/>
      <c r="L131" s="304" t="s">
        <v>559</v>
      </c>
      <c r="M131" s="304"/>
      <c r="N131" s="304" t="s">
        <v>560</v>
      </c>
      <c r="O131" s="304"/>
      <c r="P131" s="336"/>
      <c r="Q131" s="337"/>
      <c r="R131" s="337"/>
      <c r="AK131" s="31"/>
    </row>
    <row r="132" spans="1:37" ht="21" customHeight="1" x14ac:dyDescent="0.25">
      <c r="A132" s="14"/>
      <c r="B132" s="304" t="s">
        <v>561</v>
      </c>
      <c r="C132" s="304"/>
      <c r="D132" s="339"/>
      <c r="E132" s="339"/>
      <c r="F132" s="340"/>
      <c r="G132" s="340"/>
      <c r="H132" s="340"/>
      <c r="I132" s="340"/>
      <c r="J132" s="340"/>
      <c r="K132" s="340"/>
      <c r="L132" s="340"/>
      <c r="M132" s="340"/>
      <c r="N132" s="341">
        <f>SUM(D132:L132)</f>
        <v>0</v>
      </c>
      <c r="O132" s="341"/>
      <c r="P132" s="336"/>
      <c r="Q132" s="408"/>
      <c r="R132" s="408"/>
      <c r="S132" s="39"/>
      <c r="T132" s="39"/>
    </row>
    <row r="133" spans="1:37" ht="21" customHeight="1" x14ac:dyDescent="0.25">
      <c r="A133" s="14"/>
      <c r="B133" s="304" t="s">
        <v>562</v>
      </c>
      <c r="C133" s="304"/>
      <c r="D133" s="339"/>
      <c r="E133" s="339"/>
      <c r="F133" s="340"/>
      <c r="G133" s="340"/>
      <c r="H133" s="340"/>
      <c r="I133" s="340"/>
      <c r="J133" s="340"/>
      <c r="K133" s="340"/>
      <c r="L133" s="340"/>
      <c r="M133" s="340"/>
      <c r="N133" s="341">
        <f>SUM(D133:M133)</f>
        <v>0</v>
      </c>
      <c r="O133" s="341"/>
      <c r="P133" s="336"/>
      <c r="Q133" s="408"/>
      <c r="R133" s="408"/>
      <c r="S133" s="39"/>
      <c r="T133" s="39"/>
    </row>
    <row r="134" spans="1:37" ht="20.25" customHeight="1" x14ac:dyDescent="0.25">
      <c r="A134" s="14"/>
      <c r="B134" s="304" t="s">
        <v>563</v>
      </c>
      <c r="C134" s="304"/>
      <c r="D134" s="341">
        <f>SUM(D132:E133)</f>
        <v>0</v>
      </c>
      <c r="E134" s="341"/>
      <c r="F134" s="341">
        <f t="shared" ref="F134" si="0">SUM(F132:G133)</f>
        <v>0</v>
      </c>
      <c r="G134" s="341"/>
      <c r="H134" s="341">
        <f t="shared" ref="H134" si="1">SUM(H132:I133)</f>
        <v>0</v>
      </c>
      <c r="I134" s="341"/>
      <c r="J134" s="341">
        <f>SUM(J132:J133)</f>
        <v>0</v>
      </c>
      <c r="K134" s="341"/>
      <c r="L134" s="341">
        <f>SUM(L132:L133)</f>
        <v>0</v>
      </c>
      <c r="M134" s="341"/>
      <c r="N134" s="341">
        <f>SUM(D134:M134)</f>
        <v>0</v>
      </c>
      <c r="O134" s="341"/>
      <c r="P134" s="336"/>
      <c r="Q134" s="408"/>
      <c r="R134" s="408"/>
      <c r="S134" s="39"/>
      <c r="T134" s="39"/>
    </row>
    <row r="135" spans="1:37" ht="6.75" customHeight="1" x14ac:dyDescent="0.25">
      <c r="A135" s="14"/>
      <c r="B135" s="52"/>
      <c r="C135" s="52"/>
      <c r="D135" s="42"/>
      <c r="E135" s="42"/>
      <c r="F135" s="42"/>
      <c r="G135" s="42"/>
      <c r="H135" s="42"/>
      <c r="I135" s="42"/>
      <c r="J135" s="42"/>
      <c r="K135" s="42"/>
      <c r="L135" s="42"/>
      <c r="M135" s="42"/>
      <c r="N135" s="42"/>
      <c r="O135" s="42"/>
      <c r="P135" s="53"/>
      <c r="Q135" s="43"/>
      <c r="R135" s="43"/>
      <c r="S135" s="39"/>
      <c r="T135" s="39"/>
    </row>
    <row r="136" spans="1:37" ht="37.5" customHeight="1" x14ac:dyDescent="0.25">
      <c r="A136" s="14"/>
      <c r="B136" s="332" t="s">
        <v>811</v>
      </c>
      <c r="C136" s="332"/>
      <c r="D136" s="332"/>
      <c r="E136" s="332"/>
      <c r="F136" s="332"/>
      <c r="G136" s="332"/>
      <c r="H136" s="332"/>
      <c r="I136" s="332"/>
      <c r="J136" s="332"/>
      <c r="K136" s="332"/>
      <c r="L136" s="332"/>
      <c r="M136" s="332"/>
      <c r="N136" s="332"/>
      <c r="O136" s="332"/>
      <c r="P136" s="332"/>
      <c r="Q136" s="332"/>
      <c r="R136" s="332"/>
    </row>
    <row r="137" spans="1:37" ht="28.5" customHeight="1" x14ac:dyDescent="0.25">
      <c r="A137" s="14"/>
      <c r="B137" s="343"/>
      <c r="C137" s="344"/>
      <c r="D137" s="304" t="s">
        <v>746</v>
      </c>
      <c r="E137" s="304"/>
      <c r="F137" s="304"/>
      <c r="G137" s="304"/>
      <c r="H137" s="304"/>
      <c r="I137" s="304"/>
      <c r="J137" s="304"/>
      <c r="K137" s="304"/>
      <c r="L137" s="335" t="s">
        <v>799</v>
      </c>
      <c r="M137" s="335"/>
      <c r="N137" s="335"/>
      <c r="O137" s="335"/>
      <c r="P137" s="335"/>
      <c r="Q137" s="335"/>
      <c r="R137" s="335"/>
      <c r="AK137" s="31"/>
    </row>
    <row r="138" spans="1:37" ht="21" customHeight="1" x14ac:dyDescent="0.25">
      <c r="A138" s="14"/>
      <c r="B138" s="345"/>
      <c r="C138" s="346"/>
      <c r="D138" s="339"/>
      <c r="E138" s="339"/>
      <c r="F138" s="339"/>
      <c r="G138" s="339"/>
      <c r="H138" s="339"/>
      <c r="I138" s="339"/>
      <c r="J138" s="339"/>
      <c r="K138" s="339"/>
      <c r="L138" s="347" t="str">
        <f>IF(D138=0,"",D138/N134)</f>
        <v/>
      </c>
      <c r="M138" s="347"/>
      <c r="N138" s="347"/>
      <c r="O138" s="347"/>
      <c r="P138" s="347"/>
      <c r="Q138" s="347"/>
      <c r="R138" s="347"/>
      <c r="S138" s="39"/>
      <c r="T138" s="39"/>
    </row>
    <row r="139" spans="1:37" ht="6.75" customHeight="1" x14ac:dyDescent="0.25">
      <c r="A139" s="14"/>
      <c r="B139" s="34"/>
      <c r="C139" s="34"/>
      <c r="D139" s="33"/>
      <c r="E139" s="33"/>
      <c r="F139" s="33"/>
      <c r="G139" s="33"/>
      <c r="H139" s="33"/>
      <c r="I139" s="33"/>
      <c r="J139" s="33"/>
      <c r="K139" s="33"/>
      <c r="L139" s="33"/>
      <c r="M139" s="33"/>
      <c r="N139" s="33"/>
      <c r="O139" s="33"/>
      <c r="P139" s="33"/>
      <c r="Q139" s="33"/>
      <c r="R139" s="14"/>
    </row>
    <row r="140" spans="1:37" ht="38.25" customHeight="1" x14ac:dyDescent="0.25">
      <c r="A140" s="14"/>
      <c r="B140" s="348" t="s">
        <v>812</v>
      </c>
      <c r="C140" s="349"/>
      <c r="D140" s="349"/>
      <c r="E140" s="349"/>
      <c r="F140" s="349"/>
      <c r="G140" s="349"/>
      <c r="H140" s="349"/>
      <c r="I140" s="349"/>
      <c r="J140" s="349"/>
      <c r="K140" s="349"/>
      <c r="L140" s="349"/>
      <c r="M140" s="349"/>
      <c r="N140" s="349"/>
      <c r="O140" s="349"/>
      <c r="P140" s="349"/>
      <c r="Q140" s="349"/>
      <c r="R140" s="350"/>
    </row>
    <row r="141" spans="1:37" ht="28.5" customHeight="1" x14ac:dyDescent="0.25">
      <c r="A141" s="14"/>
      <c r="B141" s="343"/>
      <c r="C141" s="344"/>
      <c r="D141" s="304" t="s">
        <v>745</v>
      </c>
      <c r="E141" s="304"/>
      <c r="F141" s="304"/>
      <c r="G141" s="304"/>
      <c r="H141" s="304"/>
      <c r="I141" s="304"/>
      <c r="J141" s="304"/>
      <c r="K141" s="304"/>
      <c r="L141" s="335" t="s">
        <v>800</v>
      </c>
      <c r="M141" s="335"/>
      <c r="N141" s="335"/>
      <c r="O141" s="335"/>
      <c r="P141" s="335"/>
      <c r="Q141" s="335"/>
      <c r="R141" s="335"/>
      <c r="AK141" s="31"/>
    </row>
    <row r="142" spans="1:37" ht="21" customHeight="1" x14ac:dyDescent="0.25">
      <c r="A142" s="14"/>
      <c r="B142" s="345"/>
      <c r="C142" s="346"/>
      <c r="D142" s="351"/>
      <c r="E142" s="352"/>
      <c r="F142" s="352"/>
      <c r="G142" s="352"/>
      <c r="H142" s="352"/>
      <c r="I142" s="352"/>
      <c r="J142" s="352"/>
      <c r="K142" s="353"/>
      <c r="L142" s="354" t="str">
        <f>IF(D142=0,"",D142/Q132)</f>
        <v/>
      </c>
      <c r="M142" s="354"/>
      <c r="N142" s="354"/>
      <c r="O142" s="354"/>
      <c r="P142" s="354"/>
      <c r="Q142" s="354"/>
      <c r="R142" s="355"/>
      <c r="S142" s="39"/>
      <c r="T142" s="39"/>
    </row>
    <row r="143" spans="1:37" ht="4.5" customHeight="1" x14ac:dyDescent="0.25">
      <c r="A143" s="14"/>
      <c r="B143" s="34"/>
      <c r="C143" s="34"/>
      <c r="D143" s="33"/>
      <c r="E143" s="33"/>
      <c r="F143" s="33"/>
      <c r="G143" s="33"/>
      <c r="H143" s="33"/>
      <c r="I143" s="33"/>
      <c r="J143" s="33"/>
      <c r="K143" s="33"/>
      <c r="L143" s="33"/>
      <c r="M143" s="33"/>
      <c r="N143" s="33"/>
      <c r="O143" s="33"/>
      <c r="P143" s="33"/>
      <c r="Q143" s="33"/>
      <c r="R143" s="14"/>
    </row>
    <row r="144" spans="1:37" ht="2.25" customHeight="1" x14ac:dyDescent="0.25">
      <c r="A144" s="14"/>
      <c r="B144" s="34"/>
      <c r="C144" s="34"/>
      <c r="D144" s="33"/>
      <c r="E144" s="33"/>
      <c r="F144" s="33"/>
      <c r="G144" s="33"/>
      <c r="H144" s="33"/>
      <c r="I144" s="33"/>
      <c r="J144" s="33"/>
      <c r="K144" s="33"/>
      <c r="L144" s="33"/>
      <c r="M144" s="33"/>
      <c r="N144" s="33"/>
      <c r="O144" s="33"/>
      <c r="P144" s="33"/>
      <c r="Q144" s="33"/>
      <c r="R144" s="14"/>
    </row>
    <row r="145" spans="1:18" ht="13.5" customHeight="1" x14ac:dyDescent="0.25">
      <c r="A145" s="14"/>
      <c r="B145" s="325" t="s">
        <v>564</v>
      </c>
      <c r="C145" s="325"/>
      <c r="D145" s="325"/>
      <c r="E145" s="325"/>
      <c r="F145" s="325"/>
      <c r="G145" s="325"/>
      <c r="H145" s="325"/>
      <c r="I145" s="325"/>
      <c r="J145" s="325"/>
      <c r="K145" s="325"/>
      <c r="L145" s="325"/>
      <c r="M145" s="325"/>
      <c r="N145" s="325"/>
      <c r="O145" s="325"/>
      <c r="P145" s="325"/>
      <c r="Q145" s="325"/>
      <c r="R145" s="325"/>
    </row>
    <row r="146" spans="1:18" ht="42" customHeight="1" x14ac:dyDescent="0.25">
      <c r="A146" s="14"/>
      <c r="B146" s="319" t="s">
        <v>565</v>
      </c>
      <c r="C146" s="320"/>
      <c r="D146" s="356" t="s">
        <v>566</v>
      </c>
      <c r="E146" s="356"/>
      <c r="F146" s="356"/>
      <c r="G146" s="356"/>
      <c r="H146" s="357" t="s">
        <v>567</v>
      </c>
      <c r="I146" s="357"/>
      <c r="J146" s="35"/>
      <c r="K146" s="357" t="s">
        <v>568</v>
      </c>
      <c r="L146" s="357"/>
      <c r="M146" s="293" t="s">
        <v>569</v>
      </c>
      <c r="N146" s="301"/>
      <c r="O146" s="301"/>
      <c r="P146" s="294"/>
      <c r="Q146" s="357" t="s">
        <v>567</v>
      </c>
      <c r="R146" s="357"/>
    </row>
    <row r="147" spans="1:18" ht="35.25" customHeight="1" x14ac:dyDescent="0.25">
      <c r="A147" s="14"/>
      <c r="B147" s="41" t="s">
        <v>702</v>
      </c>
      <c r="C147" s="49"/>
      <c r="D147" s="41" t="s">
        <v>708</v>
      </c>
      <c r="E147" s="50"/>
      <c r="F147" s="41" t="s">
        <v>709</v>
      </c>
      <c r="G147" s="51"/>
      <c r="H147" s="41" t="s">
        <v>710</v>
      </c>
      <c r="I147" s="216">
        <f>C147*E147*G147</f>
        <v>0</v>
      </c>
      <c r="J147" s="36"/>
      <c r="K147" s="304" t="s">
        <v>570</v>
      </c>
      <c r="L147" s="304"/>
      <c r="M147" s="358" t="s">
        <v>571</v>
      </c>
      <c r="N147" s="359"/>
      <c r="O147" s="359"/>
      <c r="P147" s="360"/>
      <c r="Q147" s="404"/>
      <c r="R147" s="405"/>
    </row>
    <row r="148" spans="1:18" ht="38.25" customHeight="1" x14ac:dyDescent="0.25">
      <c r="A148" s="14"/>
      <c r="B148" s="41" t="s">
        <v>703</v>
      </c>
      <c r="C148" s="49"/>
      <c r="D148" s="41" t="s">
        <v>711</v>
      </c>
      <c r="E148" s="50"/>
      <c r="F148" s="41" t="s">
        <v>709</v>
      </c>
      <c r="G148" s="51"/>
      <c r="H148" s="41" t="s">
        <v>712</v>
      </c>
      <c r="I148" s="216">
        <f>C148*E148*G148</f>
        <v>0</v>
      </c>
      <c r="J148" s="36"/>
      <c r="K148" s="293" t="s">
        <v>572</v>
      </c>
      <c r="L148" s="294"/>
      <c r="M148" s="358" t="s">
        <v>573</v>
      </c>
      <c r="N148" s="359"/>
      <c r="O148" s="359"/>
      <c r="P148" s="360"/>
      <c r="Q148" s="404"/>
      <c r="R148" s="405"/>
    </row>
    <row r="149" spans="1:18" ht="37.5" customHeight="1" x14ac:dyDescent="0.25">
      <c r="A149" s="14"/>
      <c r="B149" s="335" t="s">
        <v>574</v>
      </c>
      <c r="C149" s="335"/>
      <c r="D149" s="358" t="s">
        <v>575</v>
      </c>
      <c r="E149" s="359"/>
      <c r="F149" s="359"/>
      <c r="G149" s="360"/>
      <c r="H149" s="399"/>
      <c r="I149" s="400"/>
      <c r="J149" s="36"/>
      <c r="K149" s="304" t="s">
        <v>576</v>
      </c>
      <c r="L149" s="304"/>
      <c r="M149" s="358" t="s">
        <v>720</v>
      </c>
      <c r="N149" s="359"/>
      <c r="O149" s="359"/>
      <c r="P149" s="360"/>
      <c r="Q149" s="404"/>
      <c r="R149" s="405"/>
    </row>
    <row r="150" spans="1:18" ht="30.75" customHeight="1" x14ac:dyDescent="0.25">
      <c r="A150" s="14"/>
      <c r="B150" s="335" t="s">
        <v>577</v>
      </c>
      <c r="C150" s="335"/>
      <c r="D150" s="358" t="s">
        <v>578</v>
      </c>
      <c r="E150" s="359"/>
      <c r="F150" s="359"/>
      <c r="G150" s="360"/>
      <c r="H150" s="399"/>
      <c r="I150" s="400"/>
      <c r="J150" s="36"/>
      <c r="K150" s="335" t="s">
        <v>579</v>
      </c>
      <c r="L150" s="335"/>
      <c r="M150" s="358" t="s">
        <v>723</v>
      </c>
      <c r="N150" s="359"/>
      <c r="O150" s="359"/>
      <c r="P150" s="360"/>
      <c r="Q150" s="404"/>
      <c r="R150" s="405"/>
    </row>
    <row r="151" spans="1:18" ht="30.75" customHeight="1" x14ac:dyDescent="0.25">
      <c r="A151" s="14"/>
      <c r="B151" s="335" t="s">
        <v>580</v>
      </c>
      <c r="C151" s="335"/>
      <c r="D151" s="358" t="s">
        <v>581</v>
      </c>
      <c r="E151" s="359"/>
      <c r="F151" s="359"/>
      <c r="G151" s="360"/>
      <c r="H151" s="399"/>
      <c r="I151" s="400"/>
      <c r="J151" s="36"/>
      <c r="K151" s="293" t="s">
        <v>582</v>
      </c>
      <c r="L151" s="301"/>
      <c r="M151" s="301"/>
      <c r="N151" s="301"/>
      <c r="O151" s="301"/>
      <c r="P151" s="294"/>
      <c r="Q151" s="396">
        <f>SUM(Q147:R150)</f>
        <v>0</v>
      </c>
      <c r="R151" s="396"/>
    </row>
    <row r="152" spans="1:18" ht="30" customHeight="1" x14ac:dyDescent="0.25">
      <c r="A152" s="14"/>
      <c r="B152" s="335" t="s">
        <v>583</v>
      </c>
      <c r="C152" s="335"/>
      <c r="D152" s="358" t="s">
        <v>584</v>
      </c>
      <c r="E152" s="359"/>
      <c r="F152" s="359"/>
      <c r="G152" s="360"/>
      <c r="H152" s="399"/>
      <c r="I152" s="400"/>
      <c r="J152" s="36"/>
      <c r="K152" s="357" t="s">
        <v>585</v>
      </c>
      <c r="L152" s="357"/>
      <c r="M152" s="293" t="s">
        <v>569</v>
      </c>
      <c r="N152" s="301"/>
      <c r="O152" s="301"/>
      <c r="P152" s="294"/>
      <c r="Q152" s="357" t="s">
        <v>567</v>
      </c>
      <c r="R152" s="357"/>
    </row>
    <row r="153" spans="1:18" ht="27.75" customHeight="1" x14ac:dyDescent="0.25">
      <c r="A153" s="14"/>
      <c r="B153" s="335" t="s">
        <v>579</v>
      </c>
      <c r="C153" s="335"/>
      <c r="D153" s="358" t="s">
        <v>586</v>
      </c>
      <c r="E153" s="359"/>
      <c r="F153" s="359"/>
      <c r="G153" s="360"/>
      <c r="H153" s="399"/>
      <c r="I153" s="400"/>
      <c r="J153" s="36"/>
      <c r="K153" s="304" t="s">
        <v>570</v>
      </c>
      <c r="L153" s="304"/>
      <c r="M153" s="358" t="s">
        <v>587</v>
      </c>
      <c r="N153" s="359"/>
      <c r="O153" s="359"/>
      <c r="P153" s="360"/>
      <c r="Q153" s="403"/>
      <c r="R153" s="403"/>
    </row>
    <row r="154" spans="1:18" ht="27.75" customHeight="1" x14ac:dyDescent="0.25">
      <c r="A154" s="14"/>
      <c r="B154" s="335" t="s">
        <v>579</v>
      </c>
      <c r="C154" s="335"/>
      <c r="D154" s="358" t="s">
        <v>586</v>
      </c>
      <c r="E154" s="359"/>
      <c r="F154" s="359"/>
      <c r="G154" s="360"/>
      <c r="H154" s="399"/>
      <c r="I154" s="400"/>
      <c r="J154" s="36"/>
      <c r="K154" s="293" t="s">
        <v>572</v>
      </c>
      <c r="L154" s="294"/>
      <c r="M154" s="358" t="s">
        <v>721</v>
      </c>
      <c r="N154" s="359"/>
      <c r="O154" s="359"/>
      <c r="P154" s="360"/>
      <c r="Q154" s="404"/>
      <c r="R154" s="405"/>
    </row>
    <row r="155" spans="1:18" ht="27" customHeight="1" x14ac:dyDescent="0.25">
      <c r="A155" s="14"/>
      <c r="B155" s="335" t="s">
        <v>579</v>
      </c>
      <c r="C155" s="335"/>
      <c r="D155" s="358" t="s">
        <v>586</v>
      </c>
      <c r="E155" s="359"/>
      <c r="F155" s="359"/>
      <c r="G155" s="360"/>
      <c r="H155" s="399"/>
      <c r="I155" s="400"/>
      <c r="J155" s="36"/>
      <c r="K155" s="304" t="s">
        <v>588</v>
      </c>
      <c r="L155" s="304"/>
      <c r="M155" s="358" t="s">
        <v>589</v>
      </c>
      <c r="N155" s="359"/>
      <c r="O155" s="359"/>
      <c r="P155" s="360"/>
      <c r="Q155" s="403"/>
      <c r="R155" s="403"/>
    </row>
    <row r="156" spans="1:18" ht="26.25" customHeight="1" x14ac:dyDescent="0.25">
      <c r="A156" s="14"/>
      <c r="B156" s="335" t="s">
        <v>579</v>
      </c>
      <c r="C156" s="335"/>
      <c r="D156" s="358" t="s">
        <v>586</v>
      </c>
      <c r="E156" s="359"/>
      <c r="F156" s="359"/>
      <c r="G156" s="360"/>
      <c r="H156" s="399"/>
      <c r="I156" s="400"/>
      <c r="J156" s="36"/>
      <c r="K156" s="293" t="s">
        <v>579</v>
      </c>
      <c r="L156" s="294"/>
      <c r="M156" s="358" t="s">
        <v>722</v>
      </c>
      <c r="N156" s="359"/>
      <c r="O156" s="359"/>
      <c r="P156" s="360"/>
      <c r="Q156" s="401"/>
      <c r="R156" s="402"/>
    </row>
    <row r="157" spans="1:18" ht="19.5" customHeight="1" x14ac:dyDescent="0.25">
      <c r="A157" s="14"/>
      <c r="B157" s="304" t="s">
        <v>590</v>
      </c>
      <c r="C157" s="304"/>
      <c r="D157" s="304"/>
      <c r="E157" s="304"/>
      <c r="F157" s="304"/>
      <c r="G157" s="304"/>
      <c r="H157" s="394">
        <f>SUM(H147:I156)</f>
        <v>0</v>
      </c>
      <c r="I157" s="395"/>
      <c r="J157" s="35"/>
      <c r="K157" s="293" t="s">
        <v>591</v>
      </c>
      <c r="L157" s="301"/>
      <c r="M157" s="301"/>
      <c r="N157" s="301"/>
      <c r="O157" s="301"/>
      <c r="P157" s="294"/>
      <c r="Q157" s="396">
        <f>SUM(Q153:R156)</f>
        <v>0</v>
      </c>
      <c r="R157" s="396"/>
    </row>
    <row r="158" spans="1:18" ht="13.5" customHeight="1" x14ac:dyDescent="0.25">
      <c r="A158" s="14"/>
      <c r="B158" s="26"/>
      <c r="C158" s="26"/>
      <c r="D158" s="26"/>
      <c r="E158" s="26"/>
      <c r="F158" s="26"/>
      <c r="G158" s="26"/>
      <c r="H158" s="26"/>
      <c r="I158" s="26"/>
      <c r="J158" s="35"/>
      <c r="K158" s="304" t="s">
        <v>592</v>
      </c>
      <c r="L158" s="304"/>
      <c r="M158" s="304"/>
      <c r="N158" s="304"/>
      <c r="O158" s="304"/>
      <c r="P158" s="304"/>
      <c r="Q158" s="397">
        <f>Q151+Q157</f>
        <v>0</v>
      </c>
      <c r="R158" s="398"/>
    </row>
    <row r="159" spans="1:18" ht="4.5" customHeight="1" x14ac:dyDescent="0.25">
      <c r="A159" s="14"/>
      <c r="B159" s="26"/>
      <c r="C159" s="26"/>
      <c r="D159" s="26"/>
      <c r="E159" s="26"/>
      <c r="F159" s="26"/>
      <c r="G159" s="26"/>
      <c r="H159" s="26"/>
      <c r="I159" s="26"/>
      <c r="J159" s="35"/>
      <c r="K159" s="26"/>
      <c r="L159" s="26"/>
      <c r="M159" s="26"/>
      <c r="N159" s="26"/>
      <c r="O159" s="26"/>
      <c r="P159" s="26"/>
      <c r="Q159" s="26"/>
      <c r="R159" s="26"/>
    </row>
    <row r="160" spans="1:18" ht="15" customHeight="1" x14ac:dyDescent="0.25">
      <c r="A160" s="14"/>
      <c r="B160" s="375" t="s">
        <v>817</v>
      </c>
      <c r="C160" s="375"/>
      <c r="D160" s="375"/>
      <c r="E160" s="375"/>
      <c r="F160" s="375"/>
      <c r="G160" s="375"/>
      <c r="H160" s="375"/>
      <c r="I160" s="375"/>
      <c r="J160" s="375"/>
      <c r="K160" s="375"/>
      <c r="L160" s="375"/>
      <c r="M160" s="375"/>
      <c r="N160" s="375"/>
      <c r="O160" s="375"/>
      <c r="P160" s="375"/>
      <c r="Q160" s="387">
        <f>H157-Q158</f>
        <v>0</v>
      </c>
      <c r="R160" s="387"/>
    </row>
    <row r="161" spans="1:18" ht="5.25" customHeight="1" x14ac:dyDescent="0.25">
      <c r="A161" s="14"/>
      <c r="B161" s="44"/>
      <c r="C161" s="44"/>
      <c r="D161" s="44"/>
      <c r="E161" s="44"/>
      <c r="F161" s="44"/>
      <c r="G161" s="44"/>
      <c r="H161" s="44"/>
      <c r="I161" s="44"/>
      <c r="J161" s="44"/>
      <c r="K161" s="44"/>
      <c r="L161" s="44"/>
      <c r="M161" s="44"/>
      <c r="N161" s="44"/>
      <c r="O161" s="44"/>
      <c r="P161" s="44"/>
      <c r="Q161" s="45"/>
      <c r="R161" s="45"/>
    </row>
    <row r="162" spans="1:18" ht="15" customHeight="1" x14ac:dyDescent="0.25">
      <c r="A162" s="14"/>
      <c r="B162" s="375" t="s">
        <v>753</v>
      </c>
      <c r="C162" s="375"/>
      <c r="D162" s="375"/>
      <c r="E162" s="375"/>
      <c r="F162" s="375"/>
      <c r="G162" s="375"/>
      <c r="H162" s="375"/>
      <c r="I162" s="375"/>
      <c r="J162" s="375"/>
      <c r="K162" s="375"/>
      <c r="L162" s="375"/>
      <c r="M162" s="375"/>
      <c r="N162" s="375"/>
      <c r="O162" s="375"/>
      <c r="P162" s="375"/>
      <c r="Q162" s="396">
        <f>IF(D138=0,0,Q160/D138)</f>
        <v>0</v>
      </c>
      <c r="R162" s="396"/>
    </row>
    <row r="163" spans="1:18" ht="4.5" customHeight="1" x14ac:dyDescent="0.25"/>
    <row r="164" spans="1:18" ht="10.5" hidden="1" customHeight="1" x14ac:dyDescent="0.25">
      <c r="A164" s="14"/>
      <c r="B164" s="411" t="s">
        <v>754</v>
      </c>
      <c r="C164" s="412"/>
      <c r="D164" s="412"/>
      <c r="E164" s="412"/>
      <c r="F164" s="412"/>
      <c r="G164" s="412"/>
      <c r="H164" s="412"/>
      <c r="I164" s="412"/>
      <c r="J164" s="412"/>
      <c r="K164" s="412"/>
      <c r="L164" s="412"/>
      <c r="M164" s="412"/>
      <c r="N164" s="412"/>
      <c r="O164" s="412"/>
      <c r="P164" s="413"/>
      <c r="Q164" s="397">
        <f>IF(D138=0,0,H157/D138)</f>
        <v>0</v>
      </c>
      <c r="R164" s="398"/>
    </row>
    <row r="165" spans="1:18" ht="9" customHeight="1" x14ac:dyDescent="0.25">
      <c r="A165" s="14"/>
      <c r="B165" s="34"/>
      <c r="C165" s="34"/>
      <c r="D165" s="34"/>
      <c r="E165" s="34"/>
      <c r="F165" s="34"/>
      <c r="G165" s="34"/>
      <c r="H165" s="34"/>
      <c r="I165" s="34"/>
      <c r="J165" s="34"/>
      <c r="K165" s="34"/>
      <c r="L165" s="34"/>
      <c r="M165" s="34"/>
      <c r="N165" s="34"/>
      <c r="O165" s="34"/>
      <c r="P165" s="34"/>
      <c r="Q165" s="34"/>
      <c r="R165" s="26"/>
    </row>
    <row r="166" spans="1:18" ht="15" customHeight="1" x14ac:dyDescent="0.25">
      <c r="B166" s="377" t="s">
        <v>739</v>
      </c>
      <c r="C166" s="378"/>
      <c r="D166" s="378"/>
      <c r="E166" s="378"/>
      <c r="F166" s="378"/>
      <c r="G166" s="378"/>
      <c r="H166" s="378"/>
      <c r="I166" s="378"/>
      <c r="J166" s="378"/>
      <c r="K166" s="378"/>
      <c r="L166" s="378"/>
      <c r="M166" s="378"/>
      <c r="N166" s="378"/>
      <c r="O166" s="378"/>
      <c r="P166" s="379"/>
      <c r="Q166" s="388">
        <f>IF(N134=0,0,Q160/N134)</f>
        <v>0</v>
      </c>
      <c r="R166" s="389"/>
    </row>
    <row r="167" spans="1:18" ht="4.5" customHeight="1" x14ac:dyDescent="0.25">
      <c r="B167" s="37"/>
      <c r="C167" s="37"/>
      <c r="D167" s="37"/>
      <c r="E167" s="37"/>
      <c r="F167" s="37"/>
      <c r="G167" s="37"/>
      <c r="H167" s="37"/>
      <c r="I167" s="37"/>
      <c r="J167" s="37"/>
      <c r="K167" s="37"/>
      <c r="L167" s="37"/>
      <c r="M167" s="37"/>
      <c r="N167" s="37"/>
      <c r="O167" s="37"/>
      <c r="P167" s="37"/>
      <c r="Q167" s="37"/>
      <c r="R167" s="37"/>
    </row>
    <row r="168" spans="1:18" ht="12" hidden="1" customHeight="1" x14ac:dyDescent="0.25">
      <c r="B168" s="390" t="s">
        <v>740</v>
      </c>
      <c r="C168" s="390"/>
      <c r="D168" s="390"/>
      <c r="E168" s="390"/>
      <c r="F168" s="390"/>
      <c r="G168" s="390"/>
      <c r="H168" s="390"/>
      <c r="I168" s="390"/>
      <c r="J168" s="390"/>
      <c r="K168" s="390"/>
      <c r="L168" s="390"/>
      <c r="M168" s="390"/>
      <c r="N168" s="390"/>
      <c r="O168" s="390"/>
      <c r="P168" s="391"/>
      <c r="Q168" s="392">
        <f>IF(N134=0,0,H157/N134)</f>
        <v>0</v>
      </c>
      <c r="R168" s="393"/>
    </row>
    <row r="169" spans="1:18" s="31" customFormat="1" ht="4.5" hidden="1" customHeight="1" x14ac:dyDescent="0.25">
      <c r="B169" s="52"/>
      <c r="C169" s="52"/>
      <c r="D169" s="52"/>
      <c r="E169" s="52"/>
      <c r="F169" s="52"/>
      <c r="G169" s="52"/>
      <c r="H169" s="52"/>
      <c r="I169" s="52"/>
      <c r="J169" s="52"/>
      <c r="K169" s="52"/>
      <c r="L169" s="52"/>
      <c r="M169" s="52"/>
      <c r="N169" s="52"/>
      <c r="O169" s="52"/>
      <c r="P169" s="52"/>
      <c r="Q169" s="56"/>
      <c r="R169" s="56"/>
    </row>
    <row r="170" spans="1:18" ht="15" hidden="1" customHeight="1" x14ac:dyDescent="0.25">
      <c r="A170" s="14"/>
      <c r="B170" s="414" t="s">
        <v>752</v>
      </c>
      <c r="C170" s="415"/>
      <c r="D170" s="415"/>
      <c r="E170" s="415"/>
      <c r="F170" s="415"/>
      <c r="G170" s="415"/>
      <c r="H170" s="415"/>
      <c r="I170" s="415"/>
      <c r="J170" s="415"/>
      <c r="K170" s="415"/>
      <c r="L170" s="415"/>
      <c r="M170" s="415"/>
      <c r="N170" s="415"/>
      <c r="O170" s="415"/>
      <c r="P170" s="416"/>
      <c r="Q170" s="397">
        <f>IF(D142=0,0,H157/D142)</f>
        <v>0</v>
      </c>
      <c r="R170" s="398"/>
    </row>
    <row r="171" spans="1:18" ht="4.5" customHeight="1" x14ac:dyDescent="0.25"/>
    <row r="172" spans="1:18" ht="15" customHeight="1" x14ac:dyDescent="0.25">
      <c r="A172" s="14"/>
      <c r="B172" s="377" t="s">
        <v>751</v>
      </c>
      <c r="C172" s="378"/>
      <c r="D172" s="378"/>
      <c r="E172" s="378"/>
      <c r="F172" s="378"/>
      <c r="G172" s="378"/>
      <c r="H172" s="378"/>
      <c r="I172" s="378"/>
      <c r="J172" s="378"/>
      <c r="K172" s="378"/>
      <c r="L172" s="378"/>
      <c r="M172" s="378"/>
      <c r="N172" s="378"/>
      <c r="O172" s="378"/>
      <c r="P172" s="379"/>
      <c r="Q172" s="397">
        <f>IF(D142=0,0,Q160/D142)</f>
        <v>0</v>
      </c>
      <c r="R172" s="398"/>
    </row>
    <row r="173" spans="1:18" ht="4.5" customHeight="1" x14ac:dyDescent="0.25"/>
    <row r="174" spans="1:18" ht="4.5" customHeight="1" x14ac:dyDescent="0.25"/>
  </sheetData>
  <sheetProtection sheet="1" objects="1" scenarios="1"/>
  <mergeCells count="183">
    <mergeCell ref="B172:P172"/>
    <mergeCell ref="Q172:R172"/>
    <mergeCell ref="B166:P166"/>
    <mergeCell ref="Q166:R166"/>
    <mergeCell ref="B168:P168"/>
    <mergeCell ref="Q168:R168"/>
    <mergeCell ref="B170:P170"/>
    <mergeCell ref="Q170:R170"/>
    <mergeCell ref="B160:P160"/>
    <mergeCell ref="Q160:R160"/>
    <mergeCell ref="B162:P162"/>
    <mergeCell ref="Q162:R162"/>
    <mergeCell ref="B164:P164"/>
    <mergeCell ref="Q164:R164"/>
    <mergeCell ref="B157:G157"/>
    <mergeCell ref="H157:I157"/>
    <mergeCell ref="K157:P157"/>
    <mergeCell ref="Q157:R157"/>
    <mergeCell ref="K158:P158"/>
    <mergeCell ref="Q158:R158"/>
    <mergeCell ref="B156:C156"/>
    <mergeCell ref="D156:G156"/>
    <mergeCell ref="H156:I156"/>
    <mergeCell ref="K156:L156"/>
    <mergeCell ref="M156:P156"/>
    <mergeCell ref="Q156:R156"/>
    <mergeCell ref="B155:C155"/>
    <mergeCell ref="D155:G155"/>
    <mergeCell ref="H155:I155"/>
    <mergeCell ref="K155:L155"/>
    <mergeCell ref="M155:P155"/>
    <mergeCell ref="Q155:R155"/>
    <mergeCell ref="B154:C154"/>
    <mergeCell ref="D154:G154"/>
    <mergeCell ref="H154:I154"/>
    <mergeCell ref="K154:L154"/>
    <mergeCell ref="M154:P154"/>
    <mergeCell ref="Q154:R154"/>
    <mergeCell ref="Q152:R152"/>
    <mergeCell ref="B153:C153"/>
    <mergeCell ref="D153:G153"/>
    <mergeCell ref="H153:I153"/>
    <mergeCell ref="K153:L153"/>
    <mergeCell ref="M153:P153"/>
    <mergeCell ref="Q153:R153"/>
    <mergeCell ref="B151:C151"/>
    <mergeCell ref="D151:G151"/>
    <mergeCell ref="H151:I151"/>
    <mergeCell ref="K151:P151"/>
    <mergeCell ref="Q151:R151"/>
    <mergeCell ref="B152:C152"/>
    <mergeCell ref="D152:G152"/>
    <mergeCell ref="H152:I152"/>
    <mergeCell ref="K152:L152"/>
    <mergeCell ref="M152:P152"/>
    <mergeCell ref="B150:C150"/>
    <mergeCell ref="D150:G150"/>
    <mergeCell ref="H150:I150"/>
    <mergeCell ref="K150:L150"/>
    <mergeCell ref="M150:P150"/>
    <mergeCell ref="Q150:R150"/>
    <mergeCell ref="B149:C149"/>
    <mergeCell ref="D149:G149"/>
    <mergeCell ref="H149:I149"/>
    <mergeCell ref="K149:L149"/>
    <mergeCell ref="M149:P149"/>
    <mergeCell ref="Q149:R149"/>
    <mergeCell ref="K147:L147"/>
    <mergeCell ref="M147:P147"/>
    <mergeCell ref="Q147:R147"/>
    <mergeCell ref="K148:L148"/>
    <mergeCell ref="M148:P148"/>
    <mergeCell ref="Q148:R148"/>
    <mergeCell ref="B145:R145"/>
    <mergeCell ref="B146:C146"/>
    <mergeCell ref="D146:G146"/>
    <mergeCell ref="H146:I146"/>
    <mergeCell ref="K146:L146"/>
    <mergeCell ref="M146:P146"/>
    <mergeCell ref="Q146:R146"/>
    <mergeCell ref="B141:C142"/>
    <mergeCell ref="D141:K141"/>
    <mergeCell ref="L141:R141"/>
    <mergeCell ref="D142:K142"/>
    <mergeCell ref="L142:R142"/>
    <mergeCell ref="B136:R136"/>
    <mergeCell ref="B137:C138"/>
    <mergeCell ref="D137:K137"/>
    <mergeCell ref="L137:R137"/>
    <mergeCell ref="D138:K138"/>
    <mergeCell ref="L138:R138"/>
    <mergeCell ref="N133:O133"/>
    <mergeCell ref="B134:C134"/>
    <mergeCell ref="B132:C132"/>
    <mergeCell ref="D132:E132"/>
    <mergeCell ref="F132:G132"/>
    <mergeCell ref="H132:I132"/>
    <mergeCell ref="J132:K132"/>
    <mergeCell ref="L132:M132"/>
    <mergeCell ref="B140:R140"/>
    <mergeCell ref="B130:O130"/>
    <mergeCell ref="P130:P134"/>
    <mergeCell ref="Q130:R131"/>
    <mergeCell ref="B131:C131"/>
    <mergeCell ref="D131:E131"/>
    <mergeCell ref="F131:G131"/>
    <mergeCell ref="H131:I131"/>
    <mergeCell ref="J131:K131"/>
    <mergeCell ref="L131:M131"/>
    <mergeCell ref="N131:O131"/>
    <mergeCell ref="D134:E134"/>
    <mergeCell ref="F134:G134"/>
    <mergeCell ref="H134:I134"/>
    <mergeCell ref="J134:K134"/>
    <mergeCell ref="L134:M134"/>
    <mergeCell ref="N134:O134"/>
    <mergeCell ref="N132:O132"/>
    <mergeCell ref="Q132:R134"/>
    <mergeCell ref="B133:C133"/>
    <mergeCell ref="D133:E133"/>
    <mergeCell ref="F133:G133"/>
    <mergeCell ref="H133:I133"/>
    <mergeCell ref="J133:K133"/>
    <mergeCell ref="L133:M133"/>
    <mergeCell ref="B122:D122"/>
    <mergeCell ref="E122:R122"/>
    <mergeCell ref="B123:D123"/>
    <mergeCell ref="E123:R123"/>
    <mergeCell ref="B125:R125"/>
    <mergeCell ref="B127:R127"/>
    <mergeCell ref="P114:Q114"/>
    <mergeCell ref="B116:R116"/>
    <mergeCell ref="B117:R117"/>
    <mergeCell ref="B119:R119"/>
    <mergeCell ref="B120:R120"/>
    <mergeCell ref="B121:D121"/>
    <mergeCell ref="E121:R121"/>
    <mergeCell ref="B126:R126"/>
    <mergeCell ref="B112:C112"/>
    <mergeCell ref="D112:I112"/>
    <mergeCell ref="K112:L112"/>
    <mergeCell ref="M112:R112"/>
    <mergeCell ref="B114:C114"/>
    <mergeCell ref="E114:F114"/>
    <mergeCell ref="H114:I114"/>
    <mergeCell ref="J114:K114"/>
    <mergeCell ref="L114:M114"/>
    <mergeCell ref="N114:O114"/>
    <mergeCell ref="B108:C108"/>
    <mergeCell ref="D108:I108"/>
    <mergeCell ref="K108:L108"/>
    <mergeCell ref="M108:R108"/>
    <mergeCell ref="B110:C110"/>
    <mergeCell ref="D110:I110"/>
    <mergeCell ref="K110:L110"/>
    <mergeCell ref="M110:R110"/>
    <mergeCell ref="B106:C106"/>
    <mergeCell ref="D106:I106"/>
    <mergeCell ref="K106:L106"/>
    <mergeCell ref="M106:N106"/>
    <mergeCell ref="O106:P106"/>
    <mergeCell ref="Q106:R106"/>
    <mergeCell ref="B95:R95"/>
    <mergeCell ref="B96:C96"/>
    <mergeCell ref="D96:R96"/>
    <mergeCell ref="B98:C98"/>
    <mergeCell ref="D98:I98"/>
    <mergeCell ref="K98:L98"/>
    <mergeCell ref="M98:R98"/>
    <mergeCell ref="B104:C104"/>
    <mergeCell ref="D104:E104"/>
    <mergeCell ref="G104:H104"/>
    <mergeCell ref="K104:L104"/>
    <mergeCell ref="N104:O104"/>
    <mergeCell ref="P104:R104"/>
    <mergeCell ref="B100:C100"/>
    <mergeCell ref="D100:I100"/>
    <mergeCell ref="K100:L100"/>
    <mergeCell ref="M100:R100"/>
    <mergeCell ref="B102:C102"/>
    <mergeCell ref="D102:I102"/>
    <mergeCell ref="K102:L102"/>
    <mergeCell ref="M102:R102"/>
  </mergeCells>
  <conditionalFormatting sqref="B123 D104">
    <cfRule type="cellIs" dxfId="1" priority="1" stopIfTrue="1" operator="equal">
      <formula>0</formula>
    </cfRule>
  </conditionalFormatting>
  <dataValidations count="15">
    <dataValidation type="list" allowBlank="1" showInputMessage="1" showErrorMessage="1" sqref="J114:K114">
      <formula1>$AO$3:$AO$9</formula1>
    </dataValidation>
    <dataValidation type="list" allowBlank="1" showInputMessage="1" showErrorMessage="1" sqref="R114">
      <formula1>$AL$98:$AL$103</formula1>
    </dataValidation>
    <dataValidation type="list" allowBlank="1" showInputMessage="1" showErrorMessage="1" sqref="D112:I112">
      <formula1>$AN$3:$AN$6</formula1>
    </dataValidation>
    <dataValidation allowBlank="1" showErrorMessage="1" sqref="D98 M108 M106 D106 M112"/>
    <dataValidation type="list" allowBlank="1" showInputMessage="1" showErrorMessage="1" sqref="M98:R98">
      <formula1>Region</formula1>
    </dataValidation>
    <dataValidation type="list" allowBlank="1" showInputMessage="1" showErrorMessage="1" sqref="M102:R102">
      <formula1>NoofSessions</formula1>
    </dataValidation>
    <dataValidation type="list" allowBlank="1" showInputMessage="1" showErrorMessage="1" sqref="D102:I102">
      <formula1>DelivererType</formula1>
    </dataValidation>
    <dataValidation type="list" allowBlank="1" showInputMessage="1" showErrorMessage="1" sqref="D110:I110">
      <formula1>SettingType</formula1>
    </dataValidation>
    <dataValidation type="list" allowBlank="1" showInputMessage="1" showErrorMessage="1" sqref="G114 N114:O114">
      <formula1>$AM$3:$AM$4</formula1>
    </dataValidation>
    <dataValidation type="list" allowBlank="1" showInputMessage="1" showErrorMessage="1" sqref="D114">
      <formula1>$AL$3:$AL$4</formula1>
    </dataValidation>
    <dataValidation type="list" allowBlank="1" showInputMessage="1" showErrorMessage="1" sqref="M100:R100">
      <formula1>INDIRECT(SUBSTITUTE(D100," ",""))</formula1>
    </dataValidation>
    <dataValidation type="list" allowBlank="1" showInputMessage="1" showErrorMessage="1" sqref="D100:I100">
      <formula1>INDIRECT(SUBSTITUTE(M98," ",""))</formula1>
    </dataValidation>
    <dataValidation type="list" allowBlank="1" showInputMessage="1" showErrorMessage="1" sqref="F104 I104:J104 M104 P104:R104">
      <formula1>NoofBlocks</formula1>
    </dataValidation>
    <dataValidation type="list" allowBlank="1" showInputMessage="1" showErrorMessage="1" sqref="N110:R110">
      <formula1>AL3:AL95</formula1>
    </dataValidation>
    <dataValidation type="list" allowBlank="1" showInputMessage="1" showErrorMessage="1" sqref="M110">
      <formula1>AK3:AK94</formula1>
    </dataValidation>
  </dataValidations>
  <hyperlinks>
    <hyperlink ref="B93" location="'Data Summary'!A1" display="Back to Data Summary"/>
    <hyperlink ref="B126:R126" r:id="rId1" display="Sport England Youth Insight Pack "/>
  </hyperlinks>
  <pageMargins left="0.74803149606299213" right="0.74803149606299213" top="0.47244094488188981" bottom="0.23622047244094491" header="0.51181102362204722" footer="0.51181102362204722"/>
  <pageSetup paperSize="9" scale="47" orientation="portrait" r:id="rId2"/>
  <headerFooter alignWithMargins="0"/>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74"/>
  <sheetViews>
    <sheetView showGridLines="0" showZeros="0" topLeftCell="A93" zoomScaleNormal="100" workbookViewId="0">
      <selection activeCell="A93" sqref="A93"/>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5.7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15.75" hidden="1" customHeight="1" x14ac:dyDescent="0.25"/>
    <row r="3" spans="21:42" ht="15.7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15.7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15.7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15.7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15.7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15.7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5.7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5.7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15.7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15.7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15.7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15.7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15.7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15.7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15.7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15.7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15.7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15.7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15.7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15.7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15.7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15.7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15.7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15.7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15.7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15.7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15.75" hidden="1" customHeight="1" x14ac:dyDescent="0.2">
      <c r="V29" s="6"/>
      <c r="W29" s="7" t="s">
        <v>344</v>
      </c>
      <c r="X29" s="8" t="s">
        <v>313</v>
      </c>
      <c r="Y29" s="8" t="s">
        <v>314</v>
      </c>
      <c r="Z29" s="8" t="s">
        <v>338</v>
      </c>
      <c r="AA29" s="8"/>
      <c r="AB29" s="8" t="s">
        <v>316</v>
      </c>
      <c r="AC29" s="8" t="s">
        <v>317</v>
      </c>
      <c r="AD29" s="8" t="s">
        <v>318</v>
      </c>
      <c r="AE29" s="6" t="s">
        <v>80</v>
      </c>
      <c r="AF29" s="8" t="s">
        <v>216</v>
      </c>
      <c r="AG29" s="6"/>
      <c r="AH29" s="6"/>
      <c r="AI29" s="8">
        <v>27</v>
      </c>
      <c r="AK29" s="9" t="s">
        <v>319</v>
      </c>
    </row>
    <row r="30" spans="21:37" ht="15.75" hidden="1" customHeight="1" x14ac:dyDescent="0.2">
      <c r="V30" s="6"/>
      <c r="W30" s="7" t="s">
        <v>352</v>
      </c>
      <c r="X30" s="8" t="s">
        <v>320</v>
      </c>
      <c r="Y30" s="6" t="s">
        <v>80</v>
      </c>
      <c r="Z30" s="8" t="s">
        <v>355</v>
      </c>
      <c r="AB30" s="8" t="s">
        <v>322</v>
      </c>
      <c r="AC30" s="8" t="s">
        <v>323</v>
      </c>
      <c r="AD30" s="6" t="s">
        <v>80</v>
      </c>
      <c r="AE30" s="8" t="s">
        <v>324</v>
      </c>
      <c r="AF30" s="8" t="s">
        <v>225</v>
      </c>
      <c r="AG30" s="6"/>
      <c r="AH30" s="6"/>
      <c r="AI30" s="8">
        <v>28</v>
      </c>
      <c r="AK30" s="9" t="s">
        <v>325</v>
      </c>
    </row>
    <row r="31" spans="21:37" ht="15.75" hidden="1" customHeight="1" x14ac:dyDescent="0.2">
      <c r="V31" s="6"/>
      <c r="W31" s="7" t="s">
        <v>361</v>
      </c>
      <c r="X31" s="8" t="s">
        <v>327</v>
      </c>
      <c r="Y31" s="8" t="s">
        <v>328</v>
      </c>
      <c r="Z31" s="8" t="s">
        <v>364</v>
      </c>
      <c r="AB31" s="8" t="s">
        <v>330</v>
      </c>
      <c r="AC31" s="8" t="s">
        <v>331</v>
      </c>
      <c r="AD31" s="8" t="s">
        <v>332</v>
      </c>
      <c r="AE31" s="8" t="s">
        <v>333</v>
      </c>
      <c r="AF31" s="8" t="s">
        <v>234</v>
      </c>
      <c r="AG31" s="6"/>
      <c r="AH31" s="6"/>
      <c r="AI31" s="8">
        <v>29</v>
      </c>
      <c r="AK31" s="9" t="s">
        <v>334</v>
      </c>
    </row>
    <row r="32" spans="21:37" ht="15.75" hidden="1" customHeight="1" x14ac:dyDescent="0.2">
      <c r="V32" s="6"/>
      <c r="W32" s="7" t="s">
        <v>370</v>
      </c>
      <c r="X32" s="8" t="s">
        <v>336</v>
      </c>
      <c r="Y32" s="8" t="s">
        <v>337</v>
      </c>
      <c r="Z32" s="8" t="s">
        <v>373</v>
      </c>
      <c r="AB32" s="8" t="s">
        <v>339</v>
      </c>
      <c r="AC32" s="8" t="s">
        <v>340</v>
      </c>
      <c r="AD32" s="8" t="s">
        <v>341</v>
      </c>
      <c r="AE32" s="8" t="s">
        <v>342</v>
      </c>
      <c r="AF32" s="8" t="s">
        <v>244</v>
      </c>
      <c r="AG32" s="6"/>
      <c r="AH32" s="6"/>
      <c r="AI32" s="8">
        <v>30</v>
      </c>
      <c r="AK32" s="9" t="s">
        <v>343</v>
      </c>
    </row>
    <row r="33" spans="22:37" ht="15.75" hidden="1" customHeight="1" x14ac:dyDescent="0.2">
      <c r="V33" s="6"/>
      <c r="W33" s="7" t="s">
        <v>378</v>
      </c>
      <c r="X33" s="8" t="s">
        <v>345</v>
      </c>
      <c r="Y33" s="8" t="s">
        <v>346</v>
      </c>
      <c r="Z33" s="8" t="s">
        <v>381</v>
      </c>
      <c r="AA33" s="8"/>
      <c r="AB33" s="8" t="s">
        <v>347</v>
      </c>
      <c r="AC33" s="8" t="s">
        <v>348</v>
      </c>
      <c r="AD33" s="8" t="s">
        <v>349</v>
      </c>
      <c r="AE33" s="8" t="s">
        <v>350</v>
      </c>
      <c r="AF33" s="8" t="s">
        <v>258</v>
      </c>
      <c r="AG33" s="6"/>
      <c r="AH33" s="6"/>
      <c r="AI33" s="6"/>
      <c r="AK33" s="9" t="s">
        <v>351</v>
      </c>
    </row>
    <row r="34" spans="22:37" ht="15.75" hidden="1" customHeight="1" x14ac:dyDescent="0.2">
      <c r="V34" s="6"/>
      <c r="W34" s="7" t="s">
        <v>386</v>
      </c>
      <c r="X34" s="8" t="s">
        <v>353</v>
      </c>
      <c r="Y34" s="8" t="s">
        <v>354</v>
      </c>
      <c r="Z34" s="8" t="s">
        <v>388</v>
      </c>
      <c r="AA34" s="8"/>
      <c r="AB34" s="8" t="s">
        <v>356</v>
      </c>
      <c r="AC34" s="8" t="s">
        <v>357</v>
      </c>
      <c r="AD34" s="8" t="s">
        <v>358</v>
      </c>
      <c r="AE34" s="8" t="s">
        <v>359</v>
      </c>
      <c r="AF34" s="8" t="s">
        <v>267</v>
      </c>
      <c r="AG34" s="6"/>
      <c r="AH34" s="6"/>
      <c r="AI34" s="6"/>
      <c r="AK34" s="9" t="s">
        <v>360</v>
      </c>
    </row>
    <row r="35" spans="22:37" ht="15.75" hidden="1" customHeight="1" x14ac:dyDescent="0.2">
      <c r="V35" s="6"/>
      <c r="W35" s="7" t="s">
        <v>393</v>
      </c>
      <c r="X35" s="8" t="s">
        <v>362</v>
      </c>
      <c r="Y35" s="8" t="s">
        <v>363</v>
      </c>
      <c r="Z35" s="8" t="s">
        <v>396</v>
      </c>
      <c r="AA35" s="8"/>
      <c r="AB35" s="8" t="s">
        <v>365</v>
      </c>
      <c r="AC35" s="8" t="s">
        <v>366</v>
      </c>
      <c r="AD35" s="8" t="s">
        <v>367</v>
      </c>
      <c r="AE35" s="8" t="s">
        <v>368</v>
      </c>
      <c r="AF35" s="8" t="s">
        <v>276</v>
      </c>
      <c r="AG35" s="6"/>
      <c r="AH35" s="6"/>
      <c r="AI35" s="6"/>
      <c r="AK35" s="9" t="s">
        <v>369</v>
      </c>
    </row>
    <row r="36" spans="22:37" ht="15.75" hidden="1" customHeight="1" x14ac:dyDescent="0.2">
      <c r="V36" s="6"/>
      <c r="W36" s="7" t="s">
        <v>400</v>
      </c>
      <c r="X36" s="8" t="s">
        <v>371</v>
      </c>
      <c r="Y36" s="8" t="s">
        <v>372</v>
      </c>
      <c r="Z36" s="6" t="s">
        <v>80</v>
      </c>
      <c r="AA36" s="8"/>
      <c r="AB36" s="8" t="s">
        <v>374</v>
      </c>
      <c r="AC36" s="8" t="s">
        <v>375</v>
      </c>
      <c r="AD36" s="6" t="s">
        <v>80</v>
      </c>
      <c r="AE36" s="8" t="s">
        <v>376</v>
      </c>
      <c r="AF36" s="8" t="s">
        <v>286</v>
      </c>
      <c r="AG36" s="6"/>
      <c r="AH36" s="6"/>
      <c r="AI36" s="6"/>
      <c r="AK36" s="9" t="s">
        <v>377</v>
      </c>
    </row>
    <row r="37" spans="22:37" ht="15.75" hidden="1" customHeight="1" x14ac:dyDescent="0.2">
      <c r="V37" s="6"/>
      <c r="W37" s="12" t="s">
        <v>407</v>
      </c>
      <c r="X37" s="8" t="s">
        <v>379</v>
      </c>
      <c r="Y37" s="8" t="s">
        <v>380</v>
      </c>
      <c r="AB37" s="8" t="s">
        <v>382</v>
      </c>
      <c r="AC37" s="8" t="s">
        <v>383</v>
      </c>
      <c r="AD37" s="8" t="s">
        <v>384</v>
      </c>
      <c r="AE37" s="6" t="s">
        <v>80</v>
      </c>
      <c r="AF37" s="8" t="s">
        <v>295</v>
      </c>
      <c r="AG37" s="6"/>
      <c r="AH37" s="6"/>
      <c r="AI37" s="6"/>
      <c r="AK37" s="9" t="s">
        <v>385</v>
      </c>
    </row>
    <row r="38" spans="22:37" ht="15.75" hidden="1" customHeight="1" x14ac:dyDescent="0.2">
      <c r="V38" s="6"/>
      <c r="W38" s="7" t="s">
        <v>701</v>
      </c>
      <c r="X38" s="8" t="s">
        <v>387</v>
      </c>
      <c r="Y38" s="6" t="s">
        <v>80</v>
      </c>
      <c r="AA38" s="6"/>
      <c r="AB38" s="8" t="s">
        <v>389</v>
      </c>
      <c r="AC38" s="8" t="s">
        <v>390</v>
      </c>
      <c r="AD38" s="8" t="s">
        <v>391</v>
      </c>
      <c r="AF38" s="6" t="s">
        <v>80</v>
      </c>
      <c r="AG38" s="6"/>
      <c r="AH38" s="6"/>
      <c r="AI38" s="6"/>
      <c r="AK38" s="9" t="s">
        <v>392</v>
      </c>
    </row>
    <row r="39" spans="22:37" ht="15.7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15.7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15.75" hidden="1" customHeight="1" x14ac:dyDescent="0.2">
      <c r="V41" s="6"/>
      <c r="W41" s="7" t="s">
        <v>430</v>
      </c>
      <c r="X41" s="8" t="s">
        <v>408</v>
      </c>
      <c r="Y41" s="8" t="s">
        <v>409</v>
      </c>
      <c r="AA41" s="6"/>
      <c r="AB41" s="8" t="s">
        <v>410</v>
      </c>
      <c r="AC41" s="6" t="s">
        <v>80</v>
      </c>
      <c r="AD41" s="6" t="s">
        <v>80</v>
      </c>
      <c r="AG41" s="6"/>
      <c r="AH41" s="6"/>
      <c r="AI41" s="6"/>
      <c r="AJ41" s="6"/>
      <c r="AK41" s="9" t="s">
        <v>411</v>
      </c>
    </row>
    <row r="42" spans="22:37" ht="15.7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15.7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15.7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15.75" hidden="1" customHeight="1" x14ac:dyDescent="0.2">
      <c r="V45" s="6"/>
      <c r="W45" s="7" t="s">
        <v>448</v>
      </c>
      <c r="X45" s="8" t="s">
        <v>431</v>
      </c>
      <c r="Y45" s="8" t="s">
        <v>432</v>
      </c>
      <c r="AA45" s="6"/>
      <c r="AB45" s="8" t="s">
        <v>433</v>
      </c>
      <c r="AC45" s="8" t="s">
        <v>434</v>
      </c>
      <c r="AD45" s="8"/>
      <c r="AG45" s="6"/>
      <c r="AH45" s="6"/>
      <c r="AI45" s="6"/>
      <c r="AJ45" s="6"/>
      <c r="AK45" s="9" t="s">
        <v>435</v>
      </c>
    </row>
    <row r="46" spans="22:37" ht="15.75" hidden="1" customHeight="1" x14ac:dyDescent="0.2">
      <c r="V46" s="6"/>
      <c r="W46" s="7" t="s">
        <v>839</v>
      </c>
      <c r="X46" s="8" t="s">
        <v>437</v>
      </c>
      <c r="Y46" s="8" t="s">
        <v>438</v>
      </c>
      <c r="AA46" s="6"/>
      <c r="AB46" s="6" t="s">
        <v>80</v>
      </c>
      <c r="AC46" s="8" t="s">
        <v>439</v>
      </c>
      <c r="AG46" s="6"/>
      <c r="AH46" s="6"/>
      <c r="AI46" s="6"/>
      <c r="AJ46" s="6"/>
      <c r="AK46" s="9" t="s">
        <v>440</v>
      </c>
    </row>
    <row r="47" spans="22:37" ht="15.75" hidden="1" customHeight="1" x14ac:dyDescent="0.2">
      <c r="V47" s="6"/>
      <c r="W47" s="7"/>
      <c r="X47" s="8" t="s">
        <v>442</v>
      </c>
      <c r="Y47" s="6" t="s">
        <v>80</v>
      </c>
      <c r="AA47" s="6"/>
      <c r="AC47" s="6" t="s">
        <v>80</v>
      </c>
      <c r="AG47" s="6"/>
      <c r="AH47" s="6"/>
      <c r="AI47" s="6"/>
      <c r="AJ47" s="6"/>
      <c r="AK47" s="9" t="s">
        <v>443</v>
      </c>
    </row>
    <row r="48" spans="22:37" ht="15.75" hidden="1" customHeight="1" x14ac:dyDescent="0.2">
      <c r="V48" s="6"/>
      <c r="X48" s="8" t="s">
        <v>445</v>
      </c>
      <c r="AA48" s="6"/>
      <c r="AB48" s="8"/>
      <c r="AC48" s="8" t="s">
        <v>446</v>
      </c>
      <c r="AD48" s="8"/>
      <c r="AG48" s="6"/>
      <c r="AH48" s="6"/>
      <c r="AI48" s="6"/>
      <c r="AJ48" s="6"/>
      <c r="AK48" s="9" t="s">
        <v>447</v>
      </c>
    </row>
    <row r="49" spans="22:37" ht="15.75" hidden="1" customHeight="1" x14ac:dyDescent="0.2">
      <c r="V49" s="6"/>
      <c r="X49" s="8" t="s">
        <v>449</v>
      </c>
      <c r="AA49" s="6"/>
      <c r="AC49" s="8" t="s">
        <v>450</v>
      </c>
      <c r="AF49" s="6"/>
      <c r="AG49" s="6"/>
      <c r="AH49" s="6"/>
      <c r="AI49" s="6"/>
      <c r="AJ49" s="6"/>
      <c r="AK49" s="9" t="s">
        <v>451</v>
      </c>
    </row>
    <row r="50" spans="22:37" ht="15.75" hidden="1" customHeight="1" x14ac:dyDescent="0.2">
      <c r="V50" s="6"/>
      <c r="X50" s="8" t="s">
        <v>453</v>
      </c>
      <c r="AA50" s="6"/>
      <c r="AC50" s="8" t="s">
        <v>454</v>
      </c>
      <c r="AE50" s="6"/>
      <c r="AF50" s="6"/>
      <c r="AG50" s="6"/>
      <c r="AH50" s="6"/>
      <c r="AI50" s="6"/>
      <c r="AJ50" s="6"/>
      <c r="AK50" s="9" t="s">
        <v>455</v>
      </c>
    </row>
    <row r="51" spans="22:37" ht="15.75" hidden="1" customHeight="1" x14ac:dyDescent="0.2">
      <c r="V51" s="6"/>
      <c r="X51" s="6" t="s">
        <v>80</v>
      </c>
      <c r="AA51" s="6"/>
      <c r="AC51" s="8" t="s">
        <v>457</v>
      </c>
      <c r="AD51" s="8"/>
      <c r="AE51" s="6"/>
      <c r="AF51" s="6"/>
      <c r="AG51" s="6"/>
      <c r="AH51" s="6"/>
      <c r="AI51" s="6"/>
      <c r="AJ51" s="6"/>
      <c r="AK51" s="6" t="s">
        <v>458</v>
      </c>
    </row>
    <row r="52" spans="22:37" ht="15.75" hidden="1" customHeight="1" x14ac:dyDescent="0.2">
      <c r="V52" s="6"/>
      <c r="X52" s="5" t="s">
        <v>459</v>
      </c>
      <c r="AA52" s="6"/>
      <c r="AC52" s="8" t="s">
        <v>460</v>
      </c>
      <c r="AD52" s="8"/>
      <c r="AE52" s="6"/>
      <c r="AF52" s="6"/>
      <c r="AG52" s="6"/>
      <c r="AH52" s="6"/>
      <c r="AI52" s="6"/>
      <c r="AJ52" s="6"/>
      <c r="AK52" s="6" t="s">
        <v>461</v>
      </c>
    </row>
    <row r="53" spans="22:37" ht="15.75" hidden="1" customHeight="1" x14ac:dyDescent="0.2">
      <c r="V53" s="6"/>
      <c r="X53" s="5" t="s">
        <v>462</v>
      </c>
      <c r="AA53" s="6"/>
      <c r="AC53" s="8" t="s">
        <v>463</v>
      </c>
      <c r="AD53" s="8"/>
      <c r="AE53" s="6"/>
      <c r="AF53" s="6"/>
      <c r="AG53" s="6"/>
      <c r="AH53" s="6"/>
      <c r="AI53" s="6"/>
      <c r="AJ53" s="6"/>
      <c r="AK53" s="6" t="s">
        <v>464</v>
      </c>
    </row>
    <row r="54" spans="22:37" ht="15.75" hidden="1" customHeight="1" x14ac:dyDescent="0.2">
      <c r="V54" s="6"/>
      <c r="X54" s="5" t="s">
        <v>465</v>
      </c>
      <c r="AA54" s="6"/>
      <c r="AC54" s="8" t="s">
        <v>466</v>
      </c>
      <c r="AD54" s="8"/>
      <c r="AE54" s="6"/>
      <c r="AF54" s="6"/>
      <c r="AG54" s="6"/>
      <c r="AH54" s="6"/>
      <c r="AI54" s="6"/>
      <c r="AJ54" s="6"/>
      <c r="AK54" s="9" t="s">
        <v>467</v>
      </c>
    </row>
    <row r="55" spans="22:37" ht="15.75" hidden="1" customHeight="1" x14ac:dyDescent="0.2">
      <c r="V55" s="6"/>
      <c r="X55" s="6" t="s">
        <v>80</v>
      </c>
      <c r="Z55" s="6"/>
      <c r="AA55" s="6"/>
      <c r="AC55" s="8" t="s">
        <v>468</v>
      </c>
      <c r="AE55" s="6"/>
      <c r="AF55" s="6"/>
      <c r="AG55" s="6"/>
      <c r="AH55" s="6"/>
      <c r="AI55" s="6"/>
      <c r="AJ55" s="6"/>
      <c r="AK55" s="6" t="s">
        <v>469</v>
      </c>
    </row>
    <row r="56" spans="22:37" ht="15.75" hidden="1" customHeight="1" x14ac:dyDescent="0.2">
      <c r="V56" s="6"/>
      <c r="Z56" s="6"/>
      <c r="AA56" s="6"/>
      <c r="AC56" s="8" t="s">
        <v>470</v>
      </c>
      <c r="AE56" s="6"/>
      <c r="AF56" s="6"/>
      <c r="AG56" s="6"/>
      <c r="AH56" s="6"/>
      <c r="AI56" s="6"/>
      <c r="AJ56" s="6"/>
      <c r="AK56" s="6" t="s">
        <v>471</v>
      </c>
    </row>
    <row r="57" spans="22:37" ht="15.75" hidden="1" customHeight="1" x14ac:dyDescent="0.2">
      <c r="V57" s="6"/>
      <c r="Z57" s="6"/>
      <c r="AA57" s="6"/>
      <c r="AC57" s="8" t="s">
        <v>472</v>
      </c>
      <c r="AE57" s="6"/>
      <c r="AF57" s="6"/>
      <c r="AG57" s="6"/>
      <c r="AH57" s="6"/>
      <c r="AI57" s="6"/>
      <c r="AJ57" s="6"/>
      <c r="AK57" s="9" t="s">
        <v>473</v>
      </c>
    </row>
    <row r="58" spans="22:37" ht="15.75" hidden="1" customHeight="1" x14ac:dyDescent="0.2">
      <c r="V58" s="6"/>
      <c r="Z58" s="6"/>
      <c r="AA58" s="6"/>
      <c r="AC58" s="8" t="s">
        <v>474</v>
      </c>
      <c r="AE58" s="6"/>
      <c r="AF58" s="6"/>
      <c r="AG58" s="6"/>
      <c r="AH58" s="6"/>
      <c r="AI58" s="6"/>
      <c r="AJ58" s="6"/>
      <c r="AK58" s="9" t="s">
        <v>475</v>
      </c>
    </row>
    <row r="59" spans="22:37" ht="15.75" hidden="1" customHeight="1" x14ac:dyDescent="0.2">
      <c r="V59" s="6"/>
      <c r="X59" s="8"/>
      <c r="Z59" s="6"/>
      <c r="AA59" s="6"/>
      <c r="AC59" s="8" t="s">
        <v>476</v>
      </c>
      <c r="AE59" s="6"/>
      <c r="AF59" s="6"/>
      <c r="AG59" s="6"/>
      <c r="AH59" s="6"/>
      <c r="AI59" s="6"/>
      <c r="AJ59" s="6"/>
      <c r="AK59" s="9" t="s">
        <v>114</v>
      </c>
    </row>
    <row r="60" spans="22:37" ht="15.75" hidden="1" customHeight="1" x14ac:dyDescent="0.2">
      <c r="V60" s="6"/>
      <c r="Z60" s="6"/>
      <c r="AA60" s="6"/>
      <c r="AC60" s="8" t="s">
        <v>477</v>
      </c>
      <c r="AE60" s="6"/>
      <c r="AF60" s="6"/>
      <c r="AG60" s="6"/>
      <c r="AH60" s="6"/>
      <c r="AI60" s="6"/>
      <c r="AJ60" s="6"/>
      <c r="AK60" s="9" t="s">
        <v>478</v>
      </c>
    </row>
    <row r="61" spans="22:37" ht="15.75" hidden="1" customHeight="1" x14ac:dyDescent="0.2">
      <c r="V61" s="6"/>
      <c r="Z61" s="6"/>
      <c r="AA61" s="6"/>
      <c r="AC61" s="8" t="s">
        <v>479</v>
      </c>
      <c r="AE61" s="6"/>
      <c r="AF61" s="6"/>
      <c r="AG61" s="6"/>
      <c r="AH61" s="6"/>
      <c r="AI61" s="6"/>
      <c r="AJ61" s="6"/>
      <c r="AK61" s="9" t="s">
        <v>480</v>
      </c>
    </row>
    <row r="62" spans="22:37" ht="15.75" hidden="1" customHeight="1" x14ac:dyDescent="0.2">
      <c r="V62" s="6"/>
      <c r="X62" s="8"/>
      <c r="Z62" s="6"/>
      <c r="AA62" s="6"/>
      <c r="AC62" s="6" t="s">
        <v>80</v>
      </c>
      <c r="AE62" s="6"/>
      <c r="AF62" s="6"/>
      <c r="AG62" s="6"/>
      <c r="AH62" s="6"/>
      <c r="AI62" s="6"/>
      <c r="AJ62" s="6"/>
      <c r="AK62" s="9" t="s">
        <v>481</v>
      </c>
    </row>
    <row r="63" spans="22:37" ht="15.75" hidden="1" customHeight="1" x14ac:dyDescent="0.2">
      <c r="V63" s="6"/>
      <c r="Z63" s="6"/>
      <c r="AA63" s="6"/>
      <c r="AC63" s="8" t="s">
        <v>482</v>
      </c>
      <c r="AE63" s="6"/>
      <c r="AF63" s="6"/>
      <c r="AG63" s="6"/>
      <c r="AH63" s="6"/>
      <c r="AI63" s="6"/>
      <c r="AJ63" s="6"/>
      <c r="AK63" s="9" t="s">
        <v>483</v>
      </c>
    </row>
    <row r="64" spans="22:37" ht="15.75" hidden="1" customHeight="1" x14ac:dyDescent="0.2">
      <c r="V64" s="6"/>
      <c r="Z64" s="6"/>
      <c r="AA64" s="6"/>
      <c r="AB64" s="8"/>
      <c r="AC64" s="8" t="s">
        <v>484</v>
      </c>
      <c r="AE64" s="6"/>
      <c r="AF64" s="6"/>
      <c r="AG64" s="6"/>
      <c r="AH64" s="6"/>
      <c r="AI64" s="6"/>
      <c r="AJ64" s="6"/>
      <c r="AK64" s="9" t="s">
        <v>485</v>
      </c>
    </row>
    <row r="65" spans="21:38" ht="15.75" hidden="1" customHeight="1" x14ac:dyDescent="0.2">
      <c r="V65" s="6"/>
      <c r="Z65" s="6"/>
      <c r="AA65" s="6"/>
      <c r="AC65" s="8" t="s">
        <v>486</v>
      </c>
      <c r="AE65" s="6"/>
      <c r="AF65" s="6"/>
      <c r="AG65" s="6"/>
      <c r="AH65" s="6"/>
      <c r="AI65" s="6"/>
      <c r="AJ65" s="6"/>
      <c r="AK65" s="9" t="s">
        <v>487</v>
      </c>
    </row>
    <row r="66" spans="21:38" ht="15.75" hidden="1" customHeight="1" x14ac:dyDescent="0.2">
      <c r="V66" s="6"/>
      <c r="Z66" s="6"/>
      <c r="AA66" s="6"/>
      <c r="AC66" s="8" t="s">
        <v>488</v>
      </c>
      <c r="AE66" s="6"/>
      <c r="AF66" s="6"/>
      <c r="AG66" s="6"/>
      <c r="AH66" s="6"/>
      <c r="AI66" s="6"/>
      <c r="AJ66" s="6"/>
      <c r="AK66" s="9" t="s">
        <v>489</v>
      </c>
    </row>
    <row r="67" spans="21:38" ht="15.75" hidden="1" customHeight="1" x14ac:dyDescent="0.2">
      <c r="V67" s="6"/>
      <c r="AA67" s="6"/>
      <c r="AC67" s="8" t="s">
        <v>490</v>
      </c>
      <c r="AE67" s="6"/>
      <c r="AF67" s="6"/>
      <c r="AG67" s="6"/>
      <c r="AH67" s="6"/>
      <c r="AI67" s="6"/>
      <c r="AJ67" s="6"/>
      <c r="AK67" s="9" t="s">
        <v>491</v>
      </c>
    </row>
    <row r="68" spans="21:38" ht="15.75" hidden="1" customHeight="1" x14ac:dyDescent="0.2">
      <c r="V68" s="6"/>
      <c r="AA68" s="6"/>
      <c r="AC68" s="8" t="s">
        <v>492</v>
      </c>
      <c r="AD68" s="8"/>
      <c r="AE68" s="6"/>
      <c r="AF68" s="6"/>
      <c r="AG68" s="6"/>
      <c r="AH68" s="6"/>
      <c r="AI68" s="6"/>
      <c r="AJ68" s="6"/>
      <c r="AK68" s="9" t="s">
        <v>493</v>
      </c>
    </row>
    <row r="69" spans="21:38" ht="15.75" hidden="1" customHeight="1" x14ac:dyDescent="0.2">
      <c r="V69" s="6"/>
      <c r="AA69" s="6"/>
      <c r="AC69" s="8" t="s">
        <v>494</v>
      </c>
      <c r="AE69" s="6"/>
      <c r="AF69" s="6"/>
      <c r="AG69" s="6"/>
      <c r="AH69" s="6"/>
      <c r="AI69" s="6"/>
      <c r="AJ69" s="6"/>
      <c r="AK69" s="9" t="s">
        <v>495</v>
      </c>
    </row>
    <row r="70" spans="21:38" ht="15.75" hidden="1" customHeight="1" x14ac:dyDescent="0.2">
      <c r="V70" s="6"/>
      <c r="AA70" s="6"/>
      <c r="AC70" s="8" t="s">
        <v>497</v>
      </c>
      <c r="AE70" s="6"/>
      <c r="AF70" s="6"/>
      <c r="AG70" s="6"/>
      <c r="AH70" s="6"/>
      <c r="AI70" s="6"/>
      <c r="AJ70" s="6"/>
      <c r="AK70" s="9" t="s">
        <v>496</v>
      </c>
    </row>
    <row r="71" spans="21:38" ht="15.75" hidden="1" customHeight="1" x14ac:dyDescent="0.2">
      <c r="AC71" s="8" t="s">
        <v>499</v>
      </c>
      <c r="AD71" s="6"/>
      <c r="AK71" s="9" t="s">
        <v>498</v>
      </c>
    </row>
    <row r="72" spans="21:38" ht="15.75" hidden="1" customHeight="1" x14ac:dyDescent="0.2">
      <c r="W72" s="13"/>
      <c r="Y72" s="6"/>
      <c r="Z72" s="13"/>
      <c r="AC72" s="8" t="s">
        <v>501</v>
      </c>
      <c r="AK72" s="9" t="s">
        <v>500</v>
      </c>
    </row>
    <row r="73" spans="21:38" ht="15.75" hidden="1" customHeight="1" x14ac:dyDescent="0.2">
      <c r="W73" s="13"/>
      <c r="Z73" s="13"/>
      <c r="AC73" s="8" t="s">
        <v>503</v>
      </c>
      <c r="AK73" s="9" t="s">
        <v>502</v>
      </c>
    </row>
    <row r="74" spans="21:38" ht="15.75" hidden="1" customHeight="1" x14ac:dyDescent="0.2">
      <c r="W74" s="13"/>
      <c r="Z74" s="13"/>
      <c r="AC74" s="8" t="s">
        <v>505</v>
      </c>
      <c r="AK74" s="9" t="s">
        <v>504</v>
      </c>
    </row>
    <row r="75" spans="21:38" ht="15.75" hidden="1" customHeight="1" x14ac:dyDescent="0.2">
      <c r="W75" s="13"/>
      <c r="Z75" s="13"/>
      <c r="AC75" s="8" t="s">
        <v>507</v>
      </c>
      <c r="AK75" s="9" t="s">
        <v>506</v>
      </c>
    </row>
    <row r="76" spans="21:38" ht="15.75"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15.75" hidden="1" customHeight="1" x14ac:dyDescent="0.2">
      <c r="U77" s="13"/>
      <c r="V77" s="13"/>
      <c r="W77" s="13"/>
      <c r="Y77" s="13"/>
      <c r="Z77" s="13"/>
      <c r="AA77" s="13"/>
      <c r="AB77" s="13"/>
      <c r="AD77" s="13"/>
      <c r="AE77" s="13"/>
      <c r="AF77" s="13"/>
      <c r="AG77" s="13"/>
      <c r="AH77" s="13"/>
      <c r="AI77" s="13"/>
      <c r="AJ77" s="13"/>
      <c r="AK77" s="9" t="s">
        <v>509</v>
      </c>
      <c r="AL77" s="13"/>
    </row>
    <row r="78" spans="21:38" ht="15.75" hidden="1" customHeight="1" x14ac:dyDescent="0.2">
      <c r="U78" s="13"/>
      <c r="V78" s="13"/>
      <c r="W78" s="13"/>
      <c r="X78" s="13"/>
      <c r="Y78" s="13"/>
      <c r="Z78" s="13"/>
      <c r="AA78" s="13"/>
      <c r="AB78" s="13"/>
      <c r="AD78" s="13"/>
      <c r="AE78" s="13"/>
      <c r="AF78" s="13"/>
      <c r="AG78" s="13"/>
      <c r="AH78" s="13"/>
      <c r="AI78" s="13"/>
      <c r="AJ78" s="13"/>
      <c r="AK78" s="9" t="s">
        <v>510</v>
      </c>
      <c r="AL78" s="13"/>
    </row>
    <row r="79" spans="21:38" ht="15.75" hidden="1" customHeight="1" x14ac:dyDescent="0.2">
      <c r="U79" s="13"/>
      <c r="V79" s="13"/>
      <c r="W79" s="13"/>
      <c r="X79" s="13"/>
      <c r="Y79" s="13"/>
      <c r="Z79" s="13"/>
      <c r="AA79" s="13"/>
      <c r="AB79" s="13"/>
      <c r="AD79" s="13"/>
      <c r="AE79" s="13"/>
      <c r="AF79" s="13"/>
      <c r="AG79" s="13"/>
      <c r="AH79" s="13"/>
      <c r="AI79" s="13"/>
      <c r="AJ79" s="13"/>
      <c r="AK79" s="9" t="s">
        <v>511</v>
      </c>
      <c r="AL79" s="13"/>
    </row>
    <row r="80" spans="21:38" ht="15.75" hidden="1" customHeight="1" x14ac:dyDescent="0.2">
      <c r="U80" s="13"/>
      <c r="V80" s="13"/>
      <c r="W80" s="13"/>
      <c r="X80" s="13"/>
      <c r="Y80" s="13"/>
      <c r="Z80" s="13"/>
      <c r="AA80" s="13"/>
      <c r="AB80" s="13"/>
      <c r="AD80" s="13"/>
      <c r="AE80" s="13"/>
      <c r="AF80" s="13"/>
      <c r="AG80" s="13"/>
      <c r="AH80" s="13"/>
      <c r="AI80" s="13"/>
      <c r="AJ80" s="13"/>
      <c r="AK80" s="9" t="s">
        <v>512</v>
      </c>
      <c r="AL80" s="13"/>
    </row>
    <row r="81" spans="1:38" ht="15.75" hidden="1" customHeight="1" x14ac:dyDescent="0.2">
      <c r="U81" s="13"/>
      <c r="V81" s="13"/>
      <c r="W81" s="13"/>
      <c r="X81" s="13"/>
      <c r="Y81" s="13"/>
      <c r="Z81" s="13"/>
      <c r="AA81" s="13"/>
      <c r="AB81" s="13"/>
      <c r="AD81" s="13"/>
      <c r="AE81" s="13"/>
      <c r="AF81" s="13"/>
      <c r="AG81" s="13"/>
      <c r="AH81" s="13"/>
      <c r="AI81" s="13"/>
      <c r="AJ81" s="13"/>
      <c r="AK81" s="9" t="s">
        <v>513</v>
      </c>
      <c r="AL81" s="13"/>
    </row>
    <row r="82" spans="1:38" ht="15.75" hidden="1" customHeight="1" x14ac:dyDescent="0.2">
      <c r="U82" s="13"/>
      <c r="V82" s="13"/>
      <c r="W82" s="13"/>
      <c r="X82" s="13"/>
      <c r="Y82" s="13"/>
      <c r="Z82" s="13"/>
      <c r="AA82" s="13"/>
      <c r="AB82" s="13"/>
      <c r="AD82" s="13"/>
      <c r="AE82" s="13"/>
      <c r="AF82" s="13"/>
      <c r="AG82" s="13"/>
      <c r="AH82" s="13"/>
      <c r="AI82" s="13"/>
      <c r="AJ82" s="13"/>
      <c r="AK82" s="9" t="s">
        <v>514</v>
      </c>
      <c r="AL82" s="13"/>
    </row>
    <row r="83" spans="1:38" ht="15.75" hidden="1" customHeight="1" x14ac:dyDescent="0.2">
      <c r="U83" s="13"/>
      <c r="V83" s="13"/>
      <c r="W83" s="13"/>
      <c r="X83" s="13"/>
      <c r="Y83" s="13"/>
      <c r="Z83" s="13"/>
      <c r="AA83" s="13"/>
      <c r="AB83" s="13"/>
      <c r="AD83" s="13"/>
      <c r="AE83" s="13"/>
      <c r="AF83" s="13"/>
      <c r="AG83" s="13"/>
      <c r="AH83" s="13"/>
      <c r="AI83" s="13"/>
      <c r="AJ83" s="13"/>
      <c r="AK83" s="9" t="s">
        <v>515</v>
      </c>
      <c r="AL83" s="13"/>
    </row>
    <row r="84" spans="1:38" ht="15.75" hidden="1" customHeight="1" x14ac:dyDescent="0.2">
      <c r="U84" s="13"/>
      <c r="V84" s="13"/>
      <c r="X84" s="13"/>
      <c r="Y84" s="13"/>
      <c r="AA84" s="13"/>
      <c r="AB84" s="13"/>
      <c r="AD84" s="13"/>
      <c r="AE84" s="13"/>
      <c r="AF84" s="13"/>
      <c r="AG84" s="13"/>
      <c r="AH84" s="13"/>
      <c r="AI84" s="13"/>
      <c r="AJ84" s="13"/>
      <c r="AK84" s="9" t="s">
        <v>516</v>
      </c>
      <c r="AL84" s="13"/>
    </row>
    <row r="85" spans="1:38" ht="15.75" hidden="1" customHeight="1" x14ac:dyDescent="0.2">
      <c r="U85" s="13"/>
      <c r="V85" s="13"/>
      <c r="X85" s="13"/>
      <c r="Y85" s="13"/>
      <c r="AA85" s="13"/>
      <c r="AB85" s="13"/>
      <c r="AD85" s="13"/>
      <c r="AE85" s="13"/>
      <c r="AF85" s="13"/>
      <c r="AG85" s="13"/>
      <c r="AH85" s="13"/>
      <c r="AI85" s="13"/>
      <c r="AJ85" s="13"/>
      <c r="AK85" s="6" t="s">
        <v>517</v>
      </c>
      <c r="AL85" s="13"/>
    </row>
    <row r="86" spans="1:38" ht="15.75" hidden="1" customHeight="1" x14ac:dyDescent="0.2">
      <c r="U86" s="13"/>
      <c r="V86" s="13"/>
      <c r="X86" s="13"/>
      <c r="Y86" s="13"/>
      <c r="AA86" s="13"/>
      <c r="AB86" s="13"/>
      <c r="AD86" s="13"/>
      <c r="AE86" s="13"/>
      <c r="AF86" s="13"/>
      <c r="AG86" s="13"/>
      <c r="AH86" s="13"/>
      <c r="AI86" s="13"/>
      <c r="AJ86" s="13"/>
      <c r="AK86" s="9" t="s">
        <v>518</v>
      </c>
      <c r="AL86" s="13"/>
    </row>
    <row r="87" spans="1:38" ht="15.75" hidden="1" customHeight="1" x14ac:dyDescent="0.2">
      <c r="U87" s="13"/>
      <c r="V87" s="13"/>
      <c r="X87" s="13"/>
      <c r="Y87" s="13"/>
      <c r="AA87" s="13"/>
      <c r="AB87" s="13"/>
      <c r="AD87" s="13"/>
      <c r="AE87" s="13"/>
      <c r="AF87" s="13"/>
      <c r="AG87" s="13"/>
      <c r="AH87" s="13"/>
      <c r="AI87" s="13"/>
      <c r="AJ87" s="13"/>
      <c r="AK87" s="6" t="s">
        <v>519</v>
      </c>
      <c r="AL87" s="13"/>
    </row>
    <row r="88" spans="1:38" ht="15.75" hidden="1" customHeight="1" x14ac:dyDescent="0.25">
      <c r="AK88" s="9" t="s">
        <v>520</v>
      </c>
    </row>
    <row r="89" spans="1:38" ht="15.75" hidden="1" customHeight="1" x14ac:dyDescent="0.25">
      <c r="AK89" s="9" t="s">
        <v>521</v>
      </c>
    </row>
    <row r="90" spans="1:38" ht="15.75" hidden="1" customHeight="1" x14ac:dyDescent="0.25">
      <c r="AK90" s="9" t="s">
        <v>522</v>
      </c>
    </row>
    <row r="91" spans="1:38" ht="15.75" hidden="1" customHeight="1" x14ac:dyDescent="0.25">
      <c r="AK91" s="9" t="s">
        <v>523</v>
      </c>
    </row>
    <row r="92" spans="1:38" ht="15.75"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766</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295"/>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c r="E98" s="296"/>
      <c r="F98" s="296"/>
      <c r="G98" s="296"/>
      <c r="H98" s="296"/>
      <c r="I98" s="297"/>
      <c r="J98" s="20"/>
      <c r="K98" s="293" t="s">
        <v>529</v>
      </c>
      <c r="L98" s="294"/>
      <c r="M98" s="295"/>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c r="E100" s="296"/>
      <c r="F100" s="296"/>
      <c r="G100" s="296"/>
      <c r="H100" s="296"/>
      <c r="I100" s="297"/>
      <c r="J100" s="18"/>
      <c r="K100" s="293" t="s">
        <v>531</v>
      </c>
      <c r="L100" s="294"/>
      <c r="M100" s="295"/>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c r="E102" s="296"/>
      <c r="F102" s="296"/>
      <c r="G102" s="296"/>
      <c r="H102" s="296"/>
      <c r="I102" s="297"/>
      <c r="J102" s="23"/>
      <c r="K102" s="293" t="s">
        <v>533</v>
      </c>
      <c r="L102" s="294"/>
      <c r="M102" s="295"/>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5"/>
      <c r="G104" s="299" t="s">
        <v>535</v>
      </c>
      <c r="H104" s="300"/>
      <c r="I104" s="46"/>
      <c r="J104" s="24"/>
      <c r="K104" s="301" t="s">
        <v>536</v>
      </c>
      <c r="L104" s="294"/>
      <c r="M104" s="48"/>
      <c r="N104" s="299" t="s">
        <v>537</v>
      </c>
      <c r="O104" s="299"/>
      <c r="P104" s="302"/>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c r="E106" s="306"/>
      <c r="F106" s="306"/>
      <c r="G106" s="306"/>
      <c r="H106" s="306"/>
      <c r="I106" s="307"/>
      <c r="J106" s="25"/>
      <c r="K106" s="308" t="s">
        <v>539</v>
      </c>
      <c r="L106" s="309"/>
      <c r="M106" s="409"/>
      <c r="N106" s="410"/>
      <c r="O106" s="308" t="s">
        <v>540</v>
      </c>
      <c r="P106" s="309"/>
      <c r="Q106" s="312"/>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c r="E108" s="316"/>
      <c r="F108" s="316"/>
      <c r="G108" s="316"/>
      <c r="H108" s="316"/>
      <c r="I108" s="317"/>
      <c r="J108" s="27"/>
      <c r="K108" s="294" t="s">
        <v>542</v>
      </c>
      <c r="L108" s="304"/>
      <c r="M108" s="318"/>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c r="E110" s="318"/>
      <c r="F110" s="318"/>
      <c r="G110" s="318"/>
      <c r="H110" s="318"/>
      <c r="I110" s="318"/>
      <c r="K110" s="293" t="s">
        <v>544</v>
      </c>
      <c r="L110" s="294"/>
      <c r="M110" s="318"/>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c r="E112" s="318"/>
      <c r="F112" s="318"/>
      <c r="G112" s="318"/>
      <c r="H112" s="318"/>
      <c r="I112" s="318"/>
      <c r="K112" s="293" t="s">
        <v>546</v>
      </c>
      <c r="L112" s="294"/>
      <c r="M112" s="318"/>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54"/>
      <c r="E114" s="293" t="s">
        <v>548</v>
      </c>
      <c r="F114" s="294"/>
      <c r="G114" s="54"/>
      <c r="H114" s="321" t="s">
        <v>549</v>
      </c>
      <c r="I114" s="320"/>
      <c r="J114" s="322"/>
      <c r="K114" s="323"/>
      <c r="L114" s="321" t="s">
        <v>713</v>
      </c>
      <c r="M114" s="324"/>
      <c r="N114" s="322"/>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794</v>
      </c>
      <c r="C116" s="325"/>
      <c r="D116" s="325"/>
      <c r="E116" s="325"/>
      <c r="F116" s="325"/>
      <c r="G116" s="325"/>
      <c r="H116" s="325"/>
      <c r="I116" s="325"/>
      <c r="J116" s="325"/>
      <c r="K116" s="325"/>
      <c r="L116" s="325"/>
      <c r="M116" s="325"/>
      <c r="N116" s="325"/>
      <c r="O116" s="325"/>
      <c r="P116" s="325"/>
      <c r="Q116" s="325"/>
      <c r="R116" s="325"/>
    </row>
    <row r="117" spans="1:37" ht="143.25" customHeight="1" x14ac:dyDescent="0.25">
      <c r="A117" s="14"/>
      <c r="B117" s="326" t="s">
        <v>818</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795</v>
      </c>
      <c r="C119" s="330"/>
      <c r="D119" s="330"/>
      <c r="E119" s="330"/>
      <c r="F119" s="330"/>
      <c r="G119" s="330"/>
      <c r="H119" s="330"/>
      <c r="I119" s="330"/>
      <c r="J119" s="330"/>
      <c r="K119" s="330"/>
      <c r="L119" s="330"/>
      <c r="M119" s="330"/>
      <c r="N119" s="330"/>
      <c r="O119" s="330"/>
      <c r="P119" s="330"/>
      <c r="Q119" s="330"/>
      <c r="R119" s="331"/>
      <c r="T119" s="29"/>
      <c r="U119" s="30"/>
      <c r="V119" s="30"/>
    </row>
    <row r="120" spans="1:37" ht="132.75" customHeight="1" x14ac:dyDescent="0.25">
      <c r="A120" s="14"/>
      <c r="B120" s="326" t="s">
        <v>796</v>
      </c>
      <c r="C120" s="327"/>
      <c r="D120" s="327"/>
      <c r="E120" s="327"/>
      <c r="F120" s="327"/>
      <c r="G120" s="327"/>
      <c r="H120" s="327"/>
      <c r="I120" s="327"/>
      <c r="J120" s="327"/>
      <c r="K120" s="327"/>
      <c r="L120" s="327"/>
      <c r="M120" s="327"/>
      <c r="N120" s="327"/>
      <c r="O120" s="327"/>
      <c r="P120" s="327"/>
      <c r="Q120" s="327"/>
      <c r="R120" s="328"/>
      <c r="T120" s="29"/>
      <c r="U120" s="30"/>
      <c r="V120" s="30"/>
      <c r="W120" s="31"/>
      <c r="Z120" s="31"/>
    </row>
    <row r="121" spans="1:37" ht="13.5" customHeight="1" x14ac:dyDescent="0.25">
      <c r="A121" s="14"/>
      <c r="B121" s="332" t="s">
        <v>550</v>
      </c>
      <c r="C121" s="332"/>
      <c r="D121" s="332"/>
      <c r="E121" s="333" t="s">
        <v>551</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553</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555</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386" t="s">
        <v>797</v>
      </c>
      <c r="C125" s="386"/>
      <c r="D125" s="386"/>
      <c r="E125" s="386"/>
      <c r="F125" s="386"/>
      <c r="G125" s="386"/>
      <c r="H125" s="386"/>
      <c r="I125" s="386"/>
      <c r="J125" s="386"/>
      <c r="K125" s="386"/>
      <c r="L125" s="386"/>
      <c r="M125" s="386"/>
      <c r="N125" s="386"/>
      <c r="O125" s="386"/>
      <c r="P125" s="386"/>
      <c r="Q125" s="386"/>
      <c r="R125" s="386"/>
      <c r="T125" s="29"/>
      <c r="U125" s="30"/>
      <c r="V125" s="30"/>
    </row>
    <row r="126" spans="1:37" ht="13.5" customHeight="1" x14ac:dyDescent="0.25">
      <c r="A126" s="14"/>
      <c r="B126" s="406" t="s">
        <v>837</v>
      </c>
      <c r="C126" s="406"/>
      <c r="D126" s="406"/>
      <c r="E126" s="406"/>
      <c r="F126" s="406"/>
      <c r="G126" s="406"/>
      <c r="H126" s="406"/>
      <c r="I126" s="406"/>
      <c r="J126" s="406"/>
      <c r="K126" s="406"/>
      <c r="L126" s="406"/>
      <c r="M126" s="406"/>
      <c r="N126" s="406"/>
      <c r="O126" s="406"/>
      <c r="P126" s="406"/>
      <c r="Q126" s="406"/>
      <c r="R126" s="406"/>
      <c r="T126" s="29"/>
      <c r="U126" s="30"/>
      <c r="V126" s="30"/>
    </row>
    <row r="127" spans="1:37" ht="136.5" customHeight="1" x14ac:dyDescent="0.25">
      <c r="A127" s="14"/>
      <c r="B127" s="407" t="s">
        <v>838</v>
      </c>
      <c r="C127" s="407"/>
      <c r="D127" s="407"/>
      <c r="E127" s="407"/>
      <c r="F127" s="407"/>
      <c r="G127" s="407"/>
      <c r="H127" s="407"/>
      <c r="I127" s="407"/>
      <c r="J127" s="407"/>
      <c r="K127" s="407"/>
      <c r="L127" s="407"/>
      <c r="M127" s="407"/>
      <c r="N127" s="407"/>
      <c r="O127" s="407"/>
      <c r="P127" s="407"/>
      <c r="Q127" s="407"/>
      <c r="R127" s="407"/>
      <c r="T127" s="29"/>
      <c r="U127" s="30" t="s">
        <v>801</v>
      </c>
      <c r="V127" s="30"/>
    </row>
    <row r="128" spans="1:37" ht="4.5" customHeight="1" x14ac:dyDescent="0.25">
      <c r="A128" s="14"/>
      <c r="B128" s="33"/>
      <c r="C128" s="33"/>
      <c r="D128" s="33"/>
      <c r="E128" s="33"/>
      <c r="F128" s="33"/>
      <c r="G128" s="33"/>
      <c r="H128" s="33"/>
      <c r="I128" s="33"/>
      <c r="J128" s="33"/>
      <c r="K128" s="33"/>
      <c r="L128" s="33"/>
      <c r="M128" s="33"/>
      <c r="N128" s="33"/>
      <c r="O128" s="33"/>
      <c r="P128" s="33"/>
      <c r="Q128" s="33"/>
      <c r="R128" s="14"/>
    </row>
    <row r="129" spans="1:37" ht="4.5" customHeight="1" x14ac:dyDescent="0.25">
      <c r="A129" s="14"/>
      <c r="B129" s="34"/>
      <c r="C129" s="34"/>
      <c r="D129" s="34"/>
      <c r="E129" s="33"/>
      <c r="F129" s="33"/>
      <c r="G129" s="33"/>
      <c r="H129" s="33"/>
      <c r="I129" s="33"/>
      <c r="J129" s="33"/>
      <c r="K129" s="33"/>
      <c r="L129" s="33"/>
      <c r="M129" s="33"/>
      <c r="N129" s="33"/>
      <c r="O129" s="33"/>
      <c r="P129" s="33"/>
      <c r="Q129" s="33"/>
      <c r="R129" s="14"/>
    </row>
    <row r="130" spans="1:37" ht="28.5" customHeight="1" x14ac:dyDescent="0.25">
      <c r="A130" s="14"/>
      <c r="B130" s="335" t="s">
        <v>809</v>
      </c>
      <c r="C130" s="335"/>
      <c r="D130" s="335"/>
      <c r="E130" s="335"/>
      <c r="F130" s="335"/>
      <c r="G130" s="335"/>
      <c r="H130" s="335"/>
      <c r="I130" s="335"/>
      <c r="J130" s="335"/>
      <c r="K130" s="335"/>
      <c r="L130" s="335"/>
      <c r="M130" s="335"/>
      <c r="N130" s="335"/>
      <c r="O130" s="335"/>
      <c r="P130" s="336"/>
      <c r="Q130" s="337" t="s">
        <v>810</v>
      </c>
      <c r="R130" s="337"/>
    </row>
    <row r="131" spans="1:37" ht="38.25" customHeight="1" x14ac:dyDescent="0.25">
      <c r="A131" s="14"/>
      <c r="B131" s="338"/>
      <c r="C131" s="338"/>
      <c r="D131" s="304" t="s">
        <v>594</v>
      </c>
      <c r="E131" s="304"/>
      <c r="F131" s="304" t="s">
        <v>556</v>
      </c>
      <c r="G131" s="304"/>
      <c r="H131" s="304" t="s">
        <v>557</v>
      </c>
      <c r="I131" s="304"/>
      <c r="J131" s="304" t="s">
        <v>558</v>
      </c>
      <c r="K131" s="304"/>
      <c r="L131" s="304" t="s">
        <v>559</v>
      </c>
      <c r="M131" s="304"/>
      <c r="N131" s="304" t="s">
        <v>560</v>
      </c>
      <c r="O131" s="304"/>
      <c r="P131" s="336"/>
      <c r="Q131" s="337"/>
      <c r="R131" s="337"/>
      <c r="AK131" s="31"/>
    </row>
    <row r="132" spans="1:37" ht="21" customHeight="1" x14ac:dyDescent="0.25">
      <c r="A132" s="14"/>
      <c r="B132" s="304" t="s">
        <v>561</v>
      </c>
      <c r="C132" s="304"/>
      <c r="D132" s="339"/>
      <c r="E132" s="339"/>
      <c r="F132" s="340"/>
      <c r="G132" s="340"/>
      <c r="H132" s="340"/>
      <c r="I132" s="340"/>
      <c r="J132" s="340"/>
      <c r="K132" s="340"/>
      <c r="L132" s="340"/>
      <c r="M132" s="340"/>
      <c r="N132" s="341">
        <f>SUM(D132:M132)</f>
        <v>0</v>
      </c>
      <c r="O132" s="341"/>
      <c r="P132" s="336"/>
      <c r="Q132" s="408"/>
      <c r="R132" s="408"/>
      <c r="S132" s="39"/>
      <c r="T132" s="39"/>
    </row>
    <row r="133" spans="1:37" ht="21" customHeight="1" x14ac:dyDescent="0.25">
      <c r="A133" s="14"/>
      <c r="B133" s="304" t="s">
        <v>562</v>
      </c>
      <c r="C133" s="304"/>
      <c r="D133" s="339"/>
      <c r="E133" s="339"/>
      <c r="F133" s="340"/>
      <c r="G133" s="340"/>
      <c r="H133" s="340"/>
      <c r="I133" s="340"/>
      <c r="J133" s="340"/>
      <c r="K133" s="340"/>
      <c r="L133" s="340"/>
      <c r="M133" s="340"/>
      <c r="N133" s="341">
        <f>SUM(D133:M133)</f>
        <v>0</v>
      </c>
      <c r="O133" s="341"/>
      <c r="P133" s="336"/>
      <c r="Q133" s="408"/>
      <c r="R133" s="408"/>
      <c r="S133" s="39"/>
      <c r="T133" s="39"/>
    </row>
    <row r="134" spans="1:37" ht="20.25" customHeight="1" x14ac:dyDescent="0.25">
      <c r="A134" s="14"/>
      <c r="B134" s="304" t="s">
        <v>563</v>
      </c>
      <c r="C134" s="304"/>
      <c r="D134" s="341">
        <f>SUM(D132:E133)</f>
        <v>0</v>
      </c>
      <c r="E134" s="341"/>
      <c r="F134" s="341">
        <f t="shared" ref="F134" si="0">SUM(F132:G133)</f>
        <v>0</v>
      </c>
      <c r="G134" s="341"/>
      <c r="H134" s="341">
        <f t="shared" ref="H134" si="1">SUM(H132:I133)</f>
        <v>0</v>
      </c>
      <c r="I134" s="341"/>
      <c r="J134" s="341">
        <f>SUM(J132:J133)</f>
        <v>0</v>
      </c>
      <c r="K134" s="341"/>
      <c r="L134" s="341">
        <f>SUM(L132:L133)</f>
        <v>0</v>
      </c>
      <c r="M134" s="341"/>
      <c r="N134" s="341">
        <f>SUM(D134:M134)</f>
        <v>0</v>
      </c>
      <c r="O134" s="341"/>
      <c r="P134" s="336"/>
      <c r="Q134" s="408"/>
      <c r="R134" s="408"/>
      <c r="S134" s="39"/>
      <c r="T134" s="39"/>
    </row>
    <row r="135" spans="1:37" ht="6.75" customHeight="1" x14ac:dyDescent="0.25">
      <c r="A135" s="14"/>
      <c r="B135" s="52"/>
      <c r="C135" s="52"/>
      <c r="D135" s="42"/>
      <c r="E135" s="42"/>
      <c r="F135" s="42"/>
      <c r="G135" s="42"/>
      <c r="H135" s="42"/>
      <c r="I135" s="42"/>
      <c r="J135" s="42"/>
      <c r="K135" s="42"/>
      <c r="L135" s="42"/>
      <c r="M135" s="42"/>
      <c r="N135" s="42"/>
      <c r="O135" s="42"/>
      <c r="P135" s="53"/>
      <c r="Q135" s="43"/>
      <c r="R135" s="43"/>
      <c r="S135" s="39"/>
      <c r="T135" s="39"/>
    </row>
    <row r="136" spans="1:37" ht="37.5" customHeight="1" x14ac:dyDescent="0.25">
      <c r="A136" s="14"/>
      <c r="B136" s="332" t="s">
        <v>811</v>
      </c>
      <c r="C136" s="332"/>
      <c r="D136" s="332"/>
      <c r="E136" s="332"/>
      <c r="F136" s="332"/>
      <c r="G136" s="332"/>
      <c r="H136" s="332"/>
      <c r="I136" s="332"/>
      <c r="J136" s="332"/>
      <c r="K136" s="332"/>
      <c r="L136" s="332"/>
      <c r="M136" s="332"/>
      <c r="N136" s="332"/>
      <c r="O136" s="332"/>
      <c r="P136" s="332"/>
      <c r="Q136" s="332"/>
      <c r="R136" s="332"/>
    </row>
    <row r="137" spans="1:37" ht="28.5" customHeight="1" x14ac:dyDescent="0.25">
      <c r="A137" s="14"/>
      <c r="B137" s="343"/>
      <c r="C137" s="344"/>
      <c r="D137" s="304" t="s">
        <v>746</v>
      </c>
      <c r="E137" s="304"/>
      <c r="F137" s="304"/>
      <c r="G137" s="304"/>
      <c r="H137" s="304"/>
      <c r="I137" s="304"/>
      <c r="J137" s="304"/>
      <c r="K137" s="304"/>
      <c r="L137" s="335" t="s">
        <v>799</v>
      </c>
      <c r="M137" s="335"/>
      <c r="N137" s="335"/>
      <c r="O137" s="335"/>
      <c r="P137" s="335"/>
      <c r="Q137" s="335"/>
      <c r="R137" s="335"/>
      <c r="AK137" s="31"/>
    </row>
    <row r="138" spans="1:37" ht="21" customHeight="1" x14ac:dyDescent="0.25">
      <c r="A138" s="14"/>
      <c r="B138" s="345"/>
      <c r="C138" s="346"/>
      <c r="D138" s="339"/>
      <c r="E138" s="339"/>
      <c r="F138" s="339"/>
      <c r="G138" s="339"/>
      <c r="H138" s="339"/>
      <c r="I138" s="339"/>
      <c r="J138" s="339"/>
      <c r="K138" s="339"/>
      <c r="L138" s="347" t="str">
        <f>IF(D138=0,"",D138/N134)</f>
        <v/>
      </c>
      <c r="M138" s="347"/>
      <c r="N138" s="347"/>
      <c r="O138" s="347"/>
      <c r="P138" s="347"/>
      <c r="Q138" s="347"/>
      <c r="R138" s="347"/>
      <c r="S138" s="39"/>
      <c r="T138" s="39"/>
    </row>
    <row r="139" spans="1:37" ht="6.75" customHeight="1" x14ac:dyDescent="0.25">
      <c r="A139" s="14"/>
      <c r="B139" s="34"/>
      <c r="C139" s="34"/>
      <c r="D139" s="33"/>
      <c r="E139" s="33"/>
      <c r="F139" s="33"/>
      <c r="G139" s="33"/>
      <c r="H139" s="33"/>
      <c r="I139" s="33"/>
      <c r="J139" s="33"/>
      <c r="K139" s="33"/>
      <c r="L139" s="33"/>
      <c r="M139" s="33"/>
      <c r="N139" s="33"/>
      <c r="O139" s="33"/>
      <c r="P139" s="33"/>
      <c r="Q139" s="33"/>
      <c r="R139" s="14"/>
    </row>
    <row r="140" spans="1:37" ht="38.25" customHeight="1" x14ac:dyDescent="0.25">
      <c r="A140" s="14"/>
      <c r="B140" s="348" t="s">
        <v>812</v>
      </c>
      <c r="C140" s="349"/>
      <c r="D140" s="349"/>
      <c r="E140" s="349"/>
      <c r="F140" s="349"/>
      <c r="G140" s="349"/>
      <c r="H140" s="349"/>
      <c r="I140" s="349"/>
      <c r="J140" s="349"/>
      <c r="K140" s="349"/>
      <c r="L140" s="349"/>
      <c r="M140" s="349"/>
      <c r="N140" s="349"/>
      <c r="O140" s="349"/>
      <c r="P140" s="349"/>
      <c r="Q140" s="349"/>
      <c r="R140" s="350"/>
    </row>
    <row r="141" spans="1:37" ht="28.5" customHeight="1" x14ac:dyDescent="0.25">
      <c r="A141" s="14"/>
      <c r="B141" s="343"/>
      <c r="C141" s="344"/>
      <c r="D141" s="304" t="s">
        <v>745</v>
      </c>
      <c r="E141" s="304"/>
      <c r="F141" s="304"/>
      <c r="G141" s="304"/>
      <c r="H141" s="304"/>
      <c r="I141" s="304"/>
      <c r="J141" s="304"/>
      <c r="K141" s="304"/>
      <c r="L141" s="335" t="s">
        <v>800</v>
      </c>
      <c r="M141" s="335"/>
      <c r="N141" s="335"/>
      <c r="O141" s="335"/>
      <c r="P141" s="335"/>
      <c r="Q141" s="335"/>
      <c r="R141" s="335"/>
      <c r="AK141" s="31"/>
    </row>
    <row r="142" spans="1:37" ht="21" customHeight="1" x14ac:dyDescent="0.25">
      <c r="A142" s="14"/>
      <c r="B142" s="345"/>
      <c r="C142" s="346"/>
      <c r="D142" s="351"/>
      <c r="E142" s="352"/>
      <c r="F142" s="352"/>
      <c r="G142" s="352"/>
      <c r="H142" s="352"/>
      <c r="I142" s="352"/>
      <c r="J142" s="352"/>
      <c r="K142" s="353"/>
      <c r="L142" s="354" t="str">
        <f>IF(D142=0,"",D142/Q132)</f>
        <v/>
      </c>
      <c r="M142" s="354"/>
      <c r="N142" s="354"/>
      <c r="O142" s="354"/>
      <c r="P142" s="354"/>
      <c r="Q142" s="354"/>
      <c r="R142" s="355"/>
      <c r="S142" s="39"/>
      <c r="T142" s="39"/>
    </row>
    <row r="143" spans="1:37" ht="4.5" customHeight="1" x14ac:dyDescent="0.25">
      <c r="A143" s="14"/>
      <c r="B143" s="34"/>
      <c r="C143" s="34"/>
      <c r="D143" s="33"/>
      <c r="E143" s="33"/>
      <c r="F143" s="33"/>
      <c r="G143" s="33"/>
      <c r="H143" s="33"/>
      <c r="I143" s="33"/>
      <c r="J143" s="33"/>
      <c r="K143" s="33"/>
      <c r="L143" s="33"/>
      <c r="M143" s="33"/>
      <c r="N143" s="33"/>
      <c r="O143" s="33"/>
      <c r="P143" s="33"/>
      <c r="Q143" s="33"/>
      <c r="R143" s="14"/>
    </row>
    <row r="144" spans="1:37" ht="2.25" customHeight="1" x14ac:dyDescent="0.25">
      <c r="A144" s="14"/>
      <c r="B144" s="34"/>
      <c r="C144" s="34"/>
      <c r="D144" s="33"/>
      <c r="E144" s="33"/>
      <c r="F144" s="33"/>
      <c r="G144" s="33"/>
      <c r="H144" s="33"/>
      <c r="I144" s="33"/>
      <c r="J144" s="33"/>
      <c r="K144" s="33"/>
      <c r="L144" s="33"/>
      <c r="M144" s="33"/>
      <c r="N144" s="33"/>
      <c r="O144" s="33"/>
      <c r="P144" s="33"/>
      <c r="Q144" s="33"/>
      <c r="R144" s="14"/>
    </row>
    <row r="145" spans="1:18" ht="13.5" customHeight="1" x14ac:dyDescent="0.25">
      <c r="A145" s="14"/>
      <c r="B145" s="325" t="s">
        <v>564</v>
      </c>
      <c r="C145" s="325"/>
      <c r="D145" s="325"/>
      <c r="E145" s="325"/>
      <c r="F145" s="325"/>
      <c r="G145" s="325"/>
      <c r="H145" s="325"/>
      <c r="I145" s="325"/>
      <c r="J145" s="325"/>
      <c r="K145" s="325"/>
      <c r="L145" s="325"/>
      <c r="M145" s="325"/>
      <c r="N145" s="325"/>
      <c r="O145" s="325"/>
      <c r="P145" s="325"/>
      <c r="Q145" s="325"/>
      <c r="R145" s="325"/>
    </row>
    <row r="146" spans="1:18" ht="42" customHeight="1" x14ac:dyDescent="0.25">
      <c r="A146" s="14"/>
      <c r="B146" s="319" t="s">
        <v>565</v>
      </c>
      <c r="C146" s="320"/>
      <c r="D146" s="356" t="s">
        <v>566</v>
      </c>
      <c r="E146" s="356"/>
      <c r="F146" s="356"/>
      <c r="G146" s="356"/>
      <c r="H146" s="357" t="s">
        <v>567</v>
      </c>
      <c r="I146" s="357"/>
      <c r="J146" s="35"/>
      <c r="K146" s="357" t="s">
        <v>568</v>
      </c>
      <c r="L146" s="357"/>
      <c r="M146" s="293" t="s">
        <v>569</v>
      </c>
      <c r="N146" s="301"/>
      <c r="O146" s="301"/>
      <c r="P146" s="294"/>
      <c r="Q146" s="357" t="s">
        <v>567</v>
      </c>
      <c r="R146" s="357"/>
    </row>
    <row r="147" spans="1:18" ht="35.25" customHeight="1" x14ac:dyDescent="0.25">
      <c r="A147" s="14"/>
      <c r="B147" s="41" t="s">
        <v>702</v>
      </c>
      <c r="C147" s="49"/>
      <c r="D147" s="41" t="s">
        <v>708</v>
      </c>
      <c r="E147" s="50"/>
      <c r="F147" s="41" t="s">
        <v>709</v>
      </c>
      <c r="G147" s="51"/>
      <c r="H147" s="41" t="s">
        <v>710</v>
      </c>
      <c r="I147" s="216">
        <f>C147*E147*G147</f>
        <v>0</v>
      </c>
      <c r="J147" s="36"/>
      <c r="K147" s="304" t="s">
        <v>570</v>
      </c>
      <c r="L147" s="304"/>
      <c r="M147" s="358" t="s">
        <v>571</v>
      </c>
      <c r="N147" s="359"/>
      <c r="O147" s="359"/>
      <c r="P147" s="360"/>
      <c r="Q147" s="404"/>
      <c r="R147" s="405"/>
    </row>
    <row r="148" spans="1:18" ht="38.25" customHeight="1" x14ac:dyDescent="0.25">
      <c r="A148" s="14"/>
      <c r="B148" s="41" t="s">
        <v>703</v>
      </c>
      <c r="C148" s="49"/>
      <c r="D148" s="41" t="s">
        <v>711</v>
      </c>
      <c r="E148" s="50"/>
      <c r="F148" s="41" t="s">
        <v>709</v>
      </c>
      <c r="G148" s="51"/>
      <c r="H148" s="41" t="s">
        <v>712</v>
      </c>
      <c r="I148" s="216">
        <f>C148*E148*G148</f>
        <v>0</v>
      </c>
      <c r="J148" s="36"/>
      <c r="K148" s="293" t="s">
        <v>572</v>
      </c>
      <c r="L148" s="294"/>
      <c r="M148" s="358" t="s">
        <v>573</v>
      </c>
      <c r="N148" s="359"/>
      <c r="O148" s="359"/>
      <c r="P148" s="360"/>
      <c r="Q148" s="404"/>
      <c r="R148" s="405"/>
    </row>
    <row r="149" spans="1:18" ht="37.5" customHeight="1" x14ac:dyDescent="0.25">
      <c r="A149" s="14"/>
      <c r="B149" s="335" t="s">
        <v>574</v>
      </c>
      <c r="C149" s="335"/>
      <c r="D149" s="358" t="s">
        <v>575</v>
      </c>
      <c r="E149" s="359"/>
      <c r="F149" s="359"/>
      <c r="G149" s="360"/>
      <c r="H149" s="399"/>
      <c r="I149" s="400"/>
      <c r="J149" s="36"/>
      <c r="K149" s="304" t="s">
        <v>576</v>
      </c>
      <c r="L149" s="304"/>
      <c r="M149" s="358" t="s">
        <v>720</v>
      </c>
      <c r="N149" s="359"/>
      <c r="O149" s="359"/>
      <c r="P149" s="360"/>
      <c r="Q149" s="404"/>
      <c r="R149" s="405"/>
    </row>
    <row r="150" spans="1:18" ht="30.75" customHeight="1" x14ac:dyDescent="0.25">
      <c r="A150" s="14"/>
      <c r="B150" s="335" t="s">
        <v>577</v>
      </c>
      <c r="C150" s="335"/>
      <c r="D150" s="358" t="s">
        <v>578</v>
      </c>
      <c r="E150" s="359"/>
      <c r="F150" s="359"/>
      <c r="G150" s="360"/>
      <c r="H150" s="399"/>
      <c r="I150" s="400"/>
      <c r="J150" s="36"/>
      <c r="K150" s="335" t="s">
        <v>579</v>
      </c>
      <c r="L150" s="335"/>
      <c r="M150" s="358" t="s">
        <v>723</v>
      </c>
      <c r="N150" s="359"/>
      <c r="O150" s="359"/>
      <c r="P150" s="360"/>
      <c r="Q150" s="404"/>
      <c r="R150" s="405"/>
    </row>
    <row r="151" spans="1:18" ht="30.75" customHeight="1" x14ac:dyDescent="0.25">
      <c r="A151" s="14"/>
      <c r="B151" s="335" t="s">
        <v>580</v>
      </c>
      <c r="C151" s="335"/>
      <c r="D151" s="358" t="s">
        <v>581</v>
      </c>
      <c r="E151" s="359"/>
      <c r="F151" s="359"/>
      <c r="G151" s="360"/>
      <c r="H151" s="399"/>
      <c r="I151" s="400"/>
      <c r="J151" s="36"/>
      <c r="K151" s="293" t="s">
        <v>582</v>
      </c>
      <c r="L151" s="301"/>
      <c r="M151" s="301"/>
      <c r="N151" s="301"/>
      <c r="O151" s="301"/>
      <c r="P151" s="294"/>
      <c r="Q151" s="396">
        <f>SUM(Q147:R150)</f>
        <v>0</v>
      </c>
      <c r="R151" s="396"/>
    </row>
    <row r="152" spans="1:18" ht="30" customHeight="1" x14ac:dyDescent="0.25">
      <c r="A152" s="14"/>
      <c r="B152" s="335" t="s">
        <v>583</v>
      </c>
      <c r="C152" s="335"/>
      <c r="D152" s="358" t="s">
        <v>584</v>
      </c>
      <c r="E152" s="359"/>
      <c r="F152" s="359"/>
      <c r="G152" s="360"/>
      <c r="H152" s="399"/>
      <c r="I152" s="400"/>
      <c r="J152" s="36"/>
      <c r="K152" s="357" t="s">
        <v>585</v>
      </c>
      <c r="L152" s="357"/>
      <c r="M152" s="293" t="s">
        <v>569</v>
      </c>
      <c r="N152" s="301"/>
      <c r="O152" s="301"/>
      <c r="P152" s="294"/>
      <c r="Q152" s="357" t="s">
        <v>567</v>
      </c>
      <c r="R152" s="357"/>
    </row>
    <row r="153" spans="1:18" ht="27.75" customHeight="1" x14ac:dyDescent="0.25">
      <c r="A153" s="14"/>
      <c r="B153" s="335" t="s">
        <v>579</v>
      </c>
      <c r="C153" s="335"/>
      <c r="D153" s="358" t="s">
        <v>586</v>
      </c>
      <c r="E153" s="359"/>
      <c r="F153" s="359"/>
      <c r="G153" s="360"/>
      <c r="H153" s="399"/>
      <c r="I153" s="400"/>
      <c r="J153" s="36"/>
      <c r="K153" s="304" t="s">
        <v>570</v>
      </c>
      <c r="L153" s="304"/>
      <c r="M153" s="358" t="s">
        <v>587</v>
      </c>
      <c r="N153" s="359"/>
      <c r="O153" s="359"/>
      <c r="P153" s="360"/>
      <c r="Q153" s="403"/>
      <c r="R153" s="403"/>
    </row>
    <row r="154" spans="1:18" ht="27.75" customHeight="1" x14ac:dyDescent="0.25">
      <c r="A154" s="14"/>
      <c r="B154" s="335" t="s">
        <v>579</v>
      </c>
      <c r="C154" s="335"/>
      <c r="D154" s="358" t="s">
        <v>586</v>
      </c>
      <c r="E154" s="359"/>
      <c r="F154" s="359"/>
      <c r="G154" s="360"/>
      <c r="H154" s="399"/>
      <c r="I154" s="400"/>
      <c r="J154" s="36"/>
      <c r="K154" s="293" t="s">
        <v>572</v>
      </c>
      <c r="L154" s="294"/>
      <c r="M154" s="358" t="s">
        <v>721</v>
      </c>
      <c r="N154" s="359"/>
      <c r="O154" s="359"/>
      <c r="P154" s="360"/>
      <c r="Q154" s="404"/>
      <c r="R154" s="405"/>
    </row>
    <row r="155" spans="1:18" ht="27" customHeight="1" x14ac:dyDescent="0.25">
      <c r="A155" s="14"/>
      <c r="B155" s="335" t="s">
        <v>579</v>
      </c>
      <c r="C155" s="335"/>
      <c r="D155" s="358" t="s">
        <v>586</v>
      </c>
      <c r="E155" s="359"/>
      <c r="F155" s="359"/>
      <c r="G155" s="360"/>
      <c r="H155" s="399"/>
      <c r="I155" s="400"/>
      <c r="J155" s="36"/>
      <c r="K155" s="304" t="s">
        <v>588</v>
      </c>
      <c r="L155" s="304"/>
      <c r="M155" s="358" t="s">
        <v>589</v>
      </c>
      <c r="N155" s="359"/>
      <c r="O155" s="359"/>
      <c r="P155" s="360"/>
      <c r="Q155" s="403"/>
      <c r="R155" s="403"/>
    </row>
    <row r="156" spans="1:18" ht="26.25" customHeight="1" x14ac:dyDescent="0.25">
      <c r="A156" s="14"/>
      <c r="B156" s="335" t="s">
        <v>579</v>
      </c>
      <c r="C156" s="335"/>
      <c r="D156" s="358" t="s">
        <v>586</v>
      </c>
      <c r="E156" s="359"/>
      <c r="F156" s="359"/>
      <c r="G156" s="360"/>
      <c r="H156" s="399"/>
      <c r="I156" s="400"/>
      <c r="J156" s="36"/>
      <c r="K156" s="293" t="s">
        <v>579</v>
      </c>
      <c r="L156" s="294"/>
      <c r="M156" s="358" t="s">
        <v>722</v>
      </c>
      <c r="N156" s="359"/>
      <c r="O156" s="359"/>
      <c r="P156" s="360"/>
      <c r="Q156" s="401"/>
      <c r="R156" s="402"/>
    </row>
    <row r="157" spans="1:18" ht="19.5" customHeight="1" x14ac:dyDescent="0.25">
      <c r="A157" s="14"/>
      <c r="B157" s="304" t="s">
        <v>590</v>
      </c>
      <c r="C157" s="304"/>
      <c r="D157" s="304"/>
      <c r="E157" s="304"/>
      <c r="F157" s="304"/>
      <c r="G157" s="304"/>
      <c r="H157" s="394">
        <f>SUM(H147:I156)</f>
        <v>0</v>
      </c>
      <c r="I157" s="395"/>
      <c r="J157" s="35"/>
      <c r="K157" s="293" t="s">
        <v>591</v>
      </c>
      <c r="L157" s="301"/>
      <c r="M157" s="301"/>
      <c r="N157" s="301"/>
      <c r="O157" s="301"/>
      <c r="P157" s="294"/>
      <c r="Q157" s="396">
        <f>SUM(Q153:R156)</f>
        <v>0</v>
      </c>
      <c r="R157" s="396"/>
    </row>
    <row r="158" spans="1:18" ht="13.5" customHeight="1" x14ac:dyDescent="0.25">
      <c r="A158" s="14"/>
      <c r="B158" s="26"/>
      <c r="C158" s="26"/>
      <c r="D158" s="26"/>
      <c r="E158" s="26"/>
      <c r="F158" s="26"/>
      <c r="G158" s="26"/>
      <c r="H158" s="26"/>
      <c r="I158" s="26"/>
      <c r="J158" s="35"/>
      <c r="K158" s="304" t="s">
        <v>592</v>
      </c>
      <c r="L158" s="304"/>
      <c r="M158" s="304"/>
      <c r="N158" s="304"/>
      <c r="O158" s="304"/>
      <c r="P158" s="304"/>
      <c r="Q158" s="397">
        <f>Q151+Q157</f>
        <v>0</v>
      </c>
      <c r="R158" s="398"/>
    </row>
    <row r="159" spans="1:18" ht="4.5" customHeight="1" x14ac:dyDescent="0.25">
      <c r="A159" s="14"/>
      <c r="B159" s="26"/>
      <c r="C159" s="26"/>
      <c r="D159" s="26"/>
      <c r="E159" s="26"/>
      <c r="F159" s="26"/>
      <c r="G159" s="26"/>
      <c r="H159" s="26"/>
      <c r="I159" s="26"/>
      <c r="J159" s="35"/>
      <c r="K159" s="26"/>
      <c r="L159" s="26"/>
      <c r="M159" s="26"/>
      <c r="N159" s="26"/>
      <c r="O159" s="26"/>
      <c r="P159" s="26"/>
      <c r="Q159" s="26"/>
      <c r="R159" s="26"/>
    </row>
    <row r="160" spans="1:18" ht="15" customHeight="1" x14ac:dyDescent="0.25">
      <c r="A160" s="14"/>
      <c r="B160" s="375" t="s">
        <v>817</v>
      </c>
      <c r="C160" s="375"/>
      <c r="D160" s="375"/>
      <c r="E160" s="375"/>
      <c r="F160" s="375"/>
      <c r="G160" s="375"/>
      <c r="H160" s="375"/>
      <c r="I160" s="375"/>
      <c r="J160" s="375"/>
      <c r="K160" s="375"/>
      <c r="L160" s="375"/>
      <c r="M160" s="375"/>
      <c r="N160" s="375"/>
      <c r="O160" s="375"/>
      <c r="P160" s="375"/>
      <c r="Q160" s="387">
        <f>H157-Q158</f>
        <v>0</v>
      </c>
      <c r="R160" s="387"/>
    </row>
    <row r="161" spans="1:18" ht="5.25" customHeight="1" x14ac:dyDescent="0.25">
      <c r="A161" s="14"/>
      <c r="B161" s="44"/>
      <c r="C161" s="44"/>
      <c r="D161" s="44"/>
      <c r="E161" s="44"/>
      <c r="F161" s="44"/>
      <c r="G161" s="44"/>
      <c r="H161" s="44"/>
      <c r="I161" s="44"/>
      <c r="J161" s="44"/>
      <c r="K161" s="44"/>
      <c r="L161" s="44"/>
      <c r="M161" s="44"/>
      <c r="N161" s="44"/>
      <c r="O161" s="44"/>
      <c r="P161" s="44"/>
      <c r="Q161" s="45"/>
      <c r="R161" s="45"/>
    </row>
    <row r="162" spans="1:18" ht="15" customHeight="1" x14ac:dyDescent="0.25">
      <c r="A162" s="14"/>
      <c r="B162" s="375" t="s">
        <v>753</v>
      </c>
      <c r="C162" s="375"/>
      <c r="D162" s="375"/>
      <c r="E162" s="375"/>
      <c r="F162" s="375"/>
      <c r="G162" s="375"/>
      <c r="H162" s="375"/>
      <c r="I162" s="375"/>
      <c r="J162" s="375"/>
      <c r="K162" s="375"/>
      <c r="L162" s="375"/>
      <c r="M162" s="375"/>
      <c r="N162" s="375"/>
      <c r="O162" s="375"/>
      <c r="P162" s="375"/>
      <c r="Q162" s="396">
        <f>IF(D138=0,0,Q160/D138)</f>
        <v>0</v>
      </c>
      <c r="R162" s="396"/>
    </row>
    <row r="163" spans="1:18" ht="4.5" customHeight="1" x14ac:dyDescent="0.25"/>
    <row r="164" spans="1:18" ht="15" hidden="1" customHeight="1" x14ac:dyDescent="0.25">
      <c r="A164" s="14"/>
      <c r="B164" s="411" t="s">
        <v>754</v>
      </c>
      <c r="C164" s="412"/>
      <c r="D164" s="412"/>
      <c r="E164" s="412"/>
      <c r="F164" s="412"/>
      <c r="G164" s="412"/>
      <c r="H164" s="412"/>
      <c r="I164" s="412"/>
      <c r="J164" s="412"/>
      <c r="K164" s="412"/>
      <c r="L164" s="412"/>
      <c r="M164" s="412"/>
      <c r="N164" s="412"/>
      <c r="O164" s="412"/>
      <c r="P164" s="413"/>
      <c r="Q164" s="397">
        <f>IF(D138=0,0,H157/D138)</f>
        <v>0</v>
      </c>
      <c r="R164" s="398"/>
    </row>
    <row r="165" spans="1:18" ht="10.5" customHeight="1" x14ac:dyDescent="0.25">
      <c r="A165" s="14"/>
      <c r="B165" s="34"/>
      <c r="C165" s="34"/>
      <c r="D165" s="34"/>
      <c r="E165" s="34"/>
      <c r="F165" s="34"/>
      <c r="G165" s="34"/>
      <c r="H165" s="34"/>
      <c r="I165" s="34"/>
      <c r="J165" s="34"/>
      <c r="K165" s="34"/>
      <c r="L165" s="34"/>
      <c r="M165" s="34"/>
      <c r="N165" s="34"/>
      <c r="O165" s="34"/>
      <c r="P165" s="34"/>
      <c r="Q165" s="34"/>
      <c r="R165" s="26"/>
    </row>
    <row r="166" spans="1:18" ht="15" customHeight="1" x14ac:dyDescent="0.25">
      <c r="B166" s="377" t="s">
        <v>739</v>
      </c>
      <c r="C166" s="378"/>
      <c r="D166" s="378"/>
      <c r="E166" s="378"/>
      <c r="F166" s="378"/>
      <c r="G166" s="378"/>
      <c r="H166" s="378"/>
      <c r="I166" s="378"/>
      <c r="J166" s="378"/>
      <c r="K166" s="378"/>
      <c r="L166" s="378"/>
      <c r="M166" s="378"/>
      <c r="N166" s="378"/>
      <c r="O166" s="378"/>
      <c r="P166" s="379"/>
      <c r="Q166" s="388">
        <f>IF(N134=0,0,Q160/N134)</f>
        <v>0</v>
      </c>
      <c r="R166" s="389"/>
    </row>
    <row r="167" spans="1:18" ht="4.5" customHeight="1" x14ac:dyDescent="0.25">
      <c r="B167" s="37"/>
      <c r="C167" s="37"/>
      <c r="D167" s="37"/>
      <c r="E167" s="37"/>
      <c r="F167" s="37"/>
      <c r="G167" s="37"/>
      <c r="H167" s="37"/>
      <c r="I167" s="37"/>
      <c r="J167" s="37"/>
      <c r="K167" s="37"/>
      <c r="L167" s="37"/>
      <c r="M167" s="37"/>
      <c r="N167" s="37"/>
      <c r="O167" s="37"/>
      <c r="P167" s="37"/>
      <c r="Q167" s="37"/>
      <c r="R167" s="37"/>
    </row>
    <row r="168" spans="1:18" ht="12" hidden="1" customHeight="1" x14ac:dyDescent="0.25">
      <c r="B168" s="390" t="s">
        <v>740</v>
      </c>
      <c r="C168" s="390"/>
      <c r="D168" s="390"/>
      <c r="E168" s="390"/>
      <c r="F168" s="390"/>
      <c r="G168" s="390"/>
      <c r="H168" s="390"/>
      <c r="I168" s="390"/>
      <c r="J168" s="390"/>
      <c r="K168" s="390"/>
      <c r="L168" s="390"/>
      <c r="M168" s="390"/>
      <c r="N168" s="390"/>
      <c r="O168" s="390"/>
      <c r="P168" s="391"/>
      <c r="Q168" s="392">
        <f>IF(N134=0,0,H157/N134)</f>
        <v>0</v>
      </c>
      <c r="R168" s="393"/>
    </row>
    <row r="169" spans="1:18" s="31" customFormat="1" ht="4.5" hidden="1" customHeight="1" x14ac:dyDescent="0.25">
      <c r="B169" s="52"/>
      <c r="C169" s="52"/>
      <c r="D169" s="52"/>
      <c r="E169" s="52"/>
      <c r="F169" s="52"/>
      <c r="G169" s="52"/>
      <c r="H169" s="52"/>
      <c r="I169" s="52"/>
      <c r="J169" s="52"/>
      <c r="K169" s="52"/>
      <c r="L169" s="52"/>
      <c r="M169" s="52"/>
      <c r="N169" s="52"/>
      <c r="O169" s="52"/>
      <c r="P169" s="52"/>
      <c r="Q169" s="56"/>
      <c r="R169" s="56"/>
    </row>
    <row r="170" spans="1:18" ht="15" hidden="1" customHeight="1" x14ac:dyDescent="0.25">
      <c r="A170" s="14"/>
      <c r="B170" s="414" t="s">
        <v>752</v>
      </c>
      <c r="C170" s="415"/>
      <c r="D170" s="415"/>
      <c r="E170" s="415"/>
      <c r="F170" s="415"/>
      <c r="G170" s="415"/>
      <c r="H170" s="415"/>
      <c r="I170" s="415"/>
      <c r="J170" s="415"/>
      <c r="K170" s="415"/>
      <c r="L170" s="415"/>
      <c r="M170" s="415"/>
      <c r="N170" s="415"/>
      <c r="O170" s="415"/>
      <c r="P170" s="416"/>
      <c r="Q170" s="397">
        <f>IF(D142=0,0,H157/D142)</f>
        <v>0</v>
      </c>
      <c r="R170" s="398"/>
    </row>
    <row r="171" spans="1:18" ht="4.5" customHeight="1" x14ac:dyDescent="0.25"/>
    <row r="172" spans="1:18" ht="15" customHeight="1" x14ac:dyDescent="0.25">
      <c r="A172" s="14"/>
      <c r="B172" s="377" t="s">
        <v>751</v>
      </c>
      <c r="C172" s="378"/>
      <c r="D172" s="378"/>
      <c r="E172" s="378"/>
      <c r="F172" s="378"/>
      <c r="G172" s="378"/>
      <c r="H172" s="378"/>
      <c r="I172" s="378"/>
      <c r="J172" s="378"/>
      <c r="K172" s="378"/>
      <c r="L172" s="378"/>
      <c r="M172" s="378"/>
      <c r="N172" s="378"/>
      <c r="O172" s="378"/>
      <c r="P172" s="379"/>
      <c r="Q172" s="397">
        <f>IF(D142=0,0,Q160/D142)</f>
        <v>0</v>
      </c>
      <c r="R172" s="398"/>
    </row>
    <row r="173" spans="1:18" ht="4.5" customHeight="1" x14ac:dyDescent="0.25"/>
    <row r="174" spans="1:18" ht="4.5" customHeight="1" x14ac:dyDescent="0.25"/>
  </sheetData>
  <sheetProtection sheet="1" objects="1" scenarios="1"/>
  <mergeCells count="183">
    <mergeCell ref="B172:P172"/>
    <mergeCell ref="Q172:R172"/>
    <mergeCell ref="B166:P166"/>
    <mergeCell ref="Q166:R166"/>
    <mergeCell ref="B168:P168"/>
    <mergeCell ref="Q168:R168"/>
    <mergeCell ref="B170:P170"/>
    <mergeCell ref="Q170:R170"/>
    <mergeCell ref="B160:P160"/>
    <mergeCell ref="Q160:R160"/>
    <mergeCell ref="B162:P162"/>
    <mergeCell ref="Q162:R162"/>
    <mergeCell ref="B164:P164"/>
    <mergeCell ref="Q164:R164"/>
    <mergeCell ref="B157:G157"/>
    <mergeCell ref="H157:I157"/>
    <mergeCell ref="K157:P157"/>
    <mergeCell ref="Q157:R157"/>
    <mergeCell ref="K158:P158"/>
    <mergeCell ref="Q158:R158"/>
    <mergeCell ref="B156:C156"/>
    <mergeCell ref="D156:G156"/>
    <mergeCell ref="H156:I156"/>
    <mergeCell ref="K156:L156"/>
    <mergeCell ref="M156:P156"/>
    <mergeCell ref="Q156:R156"/>
    <mergeCell ref="B155:C155"/>
    <mergeCell ref="D155:G155"/>
    <mergeCell ref="H155:I155"/>
    <mergeCell ref="K155:L155"/>
    <mergeCell ref="M155:P155"/>
    <mergeCell ref="Q155:R155"/>
    <mergeCell ref="B154:C154"/>
    <mergeCell ref="D154:G154"/>
    <mergeCell ref="H154:I154"/>
    <mergeCell ref="K154:L154"/>
    <mergeCell ref="M154:P154"/>
    <mergeCell ref="Q154:R154"/>
    <mergeCell ref="Q152:R152"/>
    <mergeCell ref="B153:C153"/>
    <mergeCell ref="D153:G153"/>
    <mergeCell ref="H153:I153"/>
    <mergeCell ref="K153:L153"/>
    <mergeCell ref="M153:P153"/>
    <mergeCell ref="Q153:R153"/>
    <mergeCell ref="B151:C151"/>
    <mergeCell ref="D151:G151"/>
    <mergeCell ref="H151:I151"/>
    <mergeCell ref="K151:P151"/>
    <mergeCell ref="Q151:R151"/>
    <mergeCell ref="B152:C152"/>
    <mergeCell ref="D152:G152"/>
    <mergeCell ref="H152:I152"/>
    <mergeCell ref="K152:L152"/>
    <mergeCell ref="M152:P152"/>
    <mergeCell ref="B150:C150"/>
    <mergeCell ref="D150:G150"/>
    <mergeCell ref="H150:I150"/>
    <mergeCell ref="K150:L150"/>
    <mergeCell ref="M150:P150"/>
    <mergeCell ref="Q150:R150"/>
    <mergeCell ref="B149:C149"/>
    <mergeCell ref="D149:G149"/>
    <mergeCell ref="H149:I149"/>
    <mergeCell ref="K149:L149"/>
    <mergeCell ref="M149:P149"/>
    <mergeCell ref="Q149:R149"/>
    <mergeCell ref="K147:L147"/>
    <mergeCell ref="M147:P147"/>
    <mergeCell ref="Q147:R147"/>
    <mergeCell ref="K148:L148"/>
    <mergeCell ref="M148:P148"/>
    <mergeCell ref="Q148:R148"/>
    <mergeCell ref="B145:R145"/>
    <mergeCell ref="B146:C146"/>
    <mergeCell ref="D146:G146"/>
    <mergeCell ref="H146:I146"/>
    <mergeCell ref="K146:L146"/>
    <mergeCell ref="M146:P146"/>
    <mergeCell ref="Q146:R146"/>
    <mergeCell ref="B141:C142"/>
    <mergeCell ref="D141:K141"/>
    <mergeCell ref="L141:R141"/>
    <mergeCell ref="D142:K142"/>
    <mergeCell ref="L142:R142"/>
    <mergeCell ref="B136:R136"/>
    <mergeCell ref="B137:C138"/>
    <mergeCell ref="D137:K137"/>
    <mergeCell ref="L137:R137"/>
    <mergeCell ref="D138:K138"/>
    <mergeCell ref="L138:R138"/>
    <mergeCell ref="N133:O133"/>
    <mergeCell ref="B134:C134"/>
    <mergeCell ref="B132:C132"/>
    <mergeCell ref="D132:E132"/>
    <mergeCell ref="F132:G132"/>
    <mergeCell ref="H132:I132"/>
    <mergeCell ref="J132:K132"/>
    <mergeCell ref="L132:M132"/>
    <mergeCell ref="B140:R140"/>
    <mergeCell ref="B130:O130"/>
    <mergeCell ref="P130:P134"/>
    <mergeCell ref="Q130:R131"/>
    <mergeCell ref="B131:C131"/>
    <mergeCell ref="D131:E131"/>
    <mergeCell ref="F131:G131"/>
    <mergeCell ref="H131:I131"/>
    <mergeCell ref="J131:K131"/>
    <mergeCell ref="L131:M131"/>
    <mergeCell ref="N131:O131"/>
    <mergeCell ref="D134:E134"/>
    <mergeCell ref="F134:G134"/>
    <mergeCell ref="H134:I134"/>
    <mergeCell ref="J134:K134"/>
    <mergeCell ref="L134:M134"/>
    <mergeCell ref="N134:O134"/>
    <mergeCell ref="N132:O132"/>
    <mergeCell ref="Q132:R134"/>
    <mergeCell ref="B133:C133"/>
    <mergeCell ref="D133:E133"/>
    <mergeCell ref="F133:G133"/>
    <mergeCell ref="H133:I133"/>
    <mergeCell ref="J133:K133"/>
    <mergeCell ref="L133:M133"/>
    <mergeCell ref="B122:D122"/>
    <mergeCell ref="E122:R122"/>
    <mergeCell ref="B123:D123"/>
    <mergeCell ref="E123:R123"/>
    <mergeCell ref="B125:R125"/>
    <mergeCell ref="B127:R127"/>
    <mergeCell ref="P114:Q114"/>
    <mergeCell ref="B116:R116"/>
    <mergeCell ref="B117:R117"/>
    <mergeCell ref="B119:R119"/>
    <mergeCell ref="B120:R120"/>
    <mergeCell ref="B121:D121"/>
    <mergeCell ref="E121:R121"/>
    <mergeCell ref="B126:R126"/>
    <mergeCell ref="B112:C112"/>
    <mergeCell ref="D112:I112"/>
    <mergeCell ref="K112:L112"/>
    <mergeCell ref="M112:R112"/>
    <mergeCell ref="B114:C114"/>
    <mergeCell ref="E114:F114"/>
    <mergeCell ref="H114:I114"/>
    <mergeCell ref="J114:K114"/>
    <mergeCell ref="L114:M114"/>
    <mergeCell ref="N114:O114"/>
    <mergeCell ref="B108:C108"/>
    <mergeCell ref="D108:I108"/>
    <mergeCell ref="K108:L108"/>
    <mergeCell ref="M108:R108"/>
    <mergeCell ref="B110:C110"/>
    <mergeCell ref="D110:I110"/>
    <mergeCell ref="K110:L110"/>
    <mergeCell ref="M110:R110"/>
    <mergeCell ref="B106:C106"/>
    <mergeCell ref="D106:I106"/>
    <mergeCell ref="K106:L106"/>
    <mergeCell ref="M106:N106"/>
    <mergeCell ref="O106:P106"/>
    <mergeCell ref="Q106:R106"/>
    <mergeCell ref="B95:R95"/>
    <mergeCell ref="B96:C96"/>
    <mergeCell ref="D96:R96"/>
    <mergeCell ref="B98:C98"/>
    <mergeCell ref="D98:I98"/>
    <mergeCell ref="K98:L98"/>
    <mergeCell ref="M98:R98"/>
    <mergeCell ref="B104:C104"/>
    <mergeCell ref="D104:E104"/>
    <mergeCell ref="G104:H104"/>
    <mergeCell ref="K104:L104"/>
    <mergeCell ref="N104:O104"/>
    <mergeCell ref="P104:R104"/>
    <mergeCell ref="B100:C100"/>
    <mergeCell ref="D100:I100"/>
    <mergeCell ref="K100:L100"/>
    <mergeCell ref="M100:R100"/>
    <mergeCell ref="B102:C102"/>
    <mergeCell ref="D102:I102"/>
    <mergeCell ref="K102:L102"/>
    <mergeCell ref="M102:R102"/>
  </mergeCells>
  <conditionalFormatting sqref="B123 D104">
    <cfRule type="cellIs" dxfId="0" priority="1" stopIfTrue="1" operator="equal">
      <formula>0</formula>
    </cfRule>
  </conditionalFormatting>
  <dataValidations count="15">
    <dataValidation type="list" allowBlank="1" showInputMessage="1" showErrorMessage="1" sqref="F104 I104:J104 M104 P104:R104">
      <formula1>NoofBlocks</formula1>
    </dataValidation>
    <dataValidation type="list" allowBlank="1" showInputMessage="1" showErrorMessage="1" sqref="D100:I100">
      <formula1>INDIRECT(SUBSTITUTE(M98," ",""))</formula1>
    </dataValidation>
    <dataValidation type="list" allowBlank="1" showInputMessage="1" showErrorMessage="1" sqref="M100:R100">
      <formula1>INDIRECT(SUBSTITUTE(D100," ",""))</formula1>
    </dataValidation>
    <dataValidation type="list" allowBlank="1" showInputMessage="1" showErrorMessage="1" sqref="D114">
      <formula1>$AL$3:$AL$4</formula1>
    </dataValidation>
    <dataValidation type="list" allowBlank="1" showInputMessage="1" showErrorMessage="1" sqref="G114 N114:O114">
      <formula1>$AM$3:$AM$4</formula1>
    </dataValidation>
    <dataValidation type="list" allowBlank="1" showInputMessage="1" showErrorMessage="1" sqref="D110:I110">
      <formula1>SettingType</formula1>
    </dataValidation>
    <dataValidation type="list" allowBlank="1" showInputMessage="1" showErrorMessage="1" sqref="D102:I102">
      <formula1>DelivererType</formula1>
    </dataValidation>
    <dataValidation type="list" allowBlank="1" showInputMessage="1" showErrorMessage="1" sqref="M102:R102">
      <formula1>NoofSessions</formula1>
    </dataValidation>
    <dataValidation type="list" allowBlank="1" showInputMessage="1" showErrorMessage="1" sqref="M98:R98">
      <formula1>Region</formula1>
    </dataValidation>
    <dataValidation allowBlank="1" showErrorMessage="1" sqref="D98 M108 M106 D106 M112"/>
    <dataValidation type="list" allowBlank="1" showInputMessage="1" showErrorMessage="1" sqref="D112:I112">
      <formula1>$AN$3:$AN$6</formula1>
    </dataValidation>
    <dataValidation type="list" allowBlank="1" showInputMessage="1" showErrorMessage="1" sqref="R114">
      <formula1>$AL$98:$AL$103</formula1>
    </dataValidation>
    <dataValidation type="list" allowBlank="1" showInputMessage="1" showErrorMessage="1" sqref="J114:K114">
      <formula1>$AO$3:$AO$9</formula1>
    </dataValidation>
    <dataValidation type="list" allowBlank="1" showInputMessage="1" showErrorMessage="1" sqref="N110:R110">
      <formula1>AL3:AL95</formula1>
    </dataValidation>
    <dataValidation type="list" allowBlank="1" showInputMessage="1" showErrorMessage="1" sqref="M110">
      <formula1>AK3:AK94</formula1>
    </dataValidation>
  </dataValidations>
  <hyperlinks>
    <hyperlink ref="B93" location="'Data Summary'!A1" display="Back to Data Summary"/>
    <hyperlink ref="B126:R126" r:id="rId1" display="Sport England Youth Insight Pack "/>
  </hyperlinks>
  <pageMargins left="0.74803149606299213" right="0.74803149606299213" top="0.47244094488188981" bottom="0.23622047244094491" header="0.51181102362204722" footer="0.51181102362204722"/>
  <pageSetup paperSize="9" scale="47"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P9"/>
  <sheetViews>
    <sheetView workbookViewId="0"/>
  </sheetViews>
  <sheetFormatPr defaultRowHeight="12.75" x14ac:dyDescent="0.2"/>
  <cols>
    <col min="1" max="1" width="1.7109375" style="198" customWidth="1"/>
    <col min="2" max="3" width="20.7109375" style="198" customWidth="1"/>
    <col min="4" max="4" width="63" style="198" customWidth="1"/>
    <col min="5" max="5" width="39.42578125" style="198" customWidth="1"/>
    <col min="6" max="6" width="29.42578125" style="198" customWidth="1"/>
    <col min="7" max="7" width="50.7109375" style="198" customWidth="1"/>
    <col min="8" max="8" width="40.7109375" style="198" customWidth="1"/>
    <col min="9" max="9" width="14.7109375" style="198" customWidth="1"/>
    <col min="10" max="10" width="14.85546875" style="198" customWidth="1"/>
    <col min="11" max="13" width="14.7109375" style="198" customWidth="1"/>
    <col min="14" max="14" width="10.7109375" style="198" customWidth="1"/>
    <col min="15" max="15" width="30.7109375" style="198" customWidth="1"/>
    <col min="16" max="16" width="50.7109375" style="198" customWidth="1"/>
    <col min="17" max="17" width="17.28515625" style="198" customWidth="1"/>
    <col min="18" max="19" width="16.28515625" style="198" customWidth="1"/>
    <col min="20" max="20" width="14.7109375" style="198" customWidth="1"/>
    <col min="21" max="21" width="18.85546875" style="198" customWidth="1"/>
    <col min="22" max="22" width="2.140625" style="199" customWidth="1"/>
    <col min="23" max="23" width="32.7109375" style="198" bestFit="1" customWidth="1"/>
    <col min="24" max="24" width="2.140625" style="200" customWidth="1"/>
    <col min="25" max="31" width="10.7109375" style="198" customWidth="1"/>
    <col min="32" max="32" width="2.140625" style="200" customWidth="1"/>
    <col min="33" max="35" width="20.7109375" style="198" customWidth="1"/>
    <col min="36" max="37" width="30.7109375" style="198" customWidth="1"/>
    <col min="38" max="38" width="2.140625" style="199" customWidth="1"/>
    <col min="39" max="45" width="20.7109375" style="198" customWidth="1"/>
    <col min="46" max="46" width="2.140625" style="201" customWidth="1"/>
    <col min="47" max="49" width="20.7109375" style="198" customWidth="1"/>
    <col min="50" max="50" width="9.140625" style="198"/>
    <col min="51" max="54" width="14.7109375" style="198" customWidth="1"/>
    <col min="55" max="55" width="9.140625" style="198"/>
    <col min="56" max="56" width="21.140625" style="198" customWidth="1"/>
    <col min="57" max="57" width="22.5703125" style="198" customWidth="1"/>
    <col min="58" max="58" width="20.5703125" style="198" customWidth="1"/>
    <col min="59" max="59" width="21" style="198" customWidth="1"/>
    <col min="60" max="16384" width="9.140625" style="198"/>
  </cols>
  <sheetData>
    <row r="1" spans="2:68" x14ac:dyDescent="0.2">
      <c r="B1" s="258" t="s">
        <v>772</v>
      </c>
      <c r="C1" s="258"/>
      <c r="D1" s="259"/>
      <c r="E1" s="259"/>
      <c r="F1" s="259"/>
    </row>
    <row r="2" spans="2:68" s="200" customFormat="1" ht="13.5" customHeight="1" x14ac:dyDescent="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Y2" s="203"/>
      <c r="AZ2" s="203"/>
      <c r="BA2" s="203"/>
      <c r="BB2" s="203"/>
      <c r="BD2" s="203"/>
      <c r="BE2" s="203"/>
      <c r="BF2" s="203"/>
      <c r="BG2" s="203"/>
    </row>
    <row r="3" spans="2:68" s="207" customFormat="1" ht="40.5" customHeight="1" x14ac:dyDescent="0.25">
      <c r="B3" s="204" t="s">
        <v>601</v>
      </c>
      <c r="C3" s="204" t="s">
        <v>604</v>
      </c>
      <c r="D3" s="204" t="s">
        <v>605</v>
      </c>
      <c r="E3" s="204" t="s">
        <v>771</v>
      </c>
      <c r="F3" s="204" t="s">
        <v>770</v>
      </c>
      <c r="G3" s="205"/>
      <c r="H3" s="205"/>
      <c r="I3" s="206"/>
      <c r="J3" s="206"/>
      <c r="K3" s="206"/>
      <c r="L3" s="206"/>
      <c r="M3" s="206"/>
      <c r="N3" s="206"/>
      <c r="O3" s="205"/>
      <c r="P3" s="205"/>
      <c r="Q3" s="205"/>
      <c r="R3" s="206"/>
      <c r="S3" s="206"/>
      <c r="T3" s="206"/>
      <c r="U3" s="206"/>
      <c r="V3" s="205"/>
      <c r="W3" s="205"/>
      <c r="X3" s="205"/>
      <c r="Y3" s="205"/>
      <c r="Z3" s="205"/>
      <c r="AA3" s="205"/>
      <c r="AB3" s="205"/>
      <c r="AC3" s="205"/>
      <c r="AD3" s="205"/>
      <c r="AE3" s="205"/>
      <c r="AF3" s="205"/>
      <c r="AG3" s="206"/>
      <c r="AH3" s="206"/>
      <c r="AI3" s="206"/>
      <c r="AJ3" s="206"/>
      <c r="AK3" s="206"/>
      <c r="AL3" s="206"/>
      <c r="AM3" s="206"/>
      <c r="AN3" s="206"/>
      <c r="AO3" s="206"/>
      <c r="AP3" s="206"/>
      <c r="AQ3" s="206"/>
      <c r="AR3" s="206"/>
      <c r="AS3" s="206"/>
      <c r="AT3" s="206"/>
      <c r="AU3" s="206"/>
      <c r="AV3" s="206"/>
      <c r="AW3" s="206"/>
      <c r="AX3" s="205"/>
      <c r="AY3" s="206"/>
      <c r="AZ3" s="206"/>
      <c r="BA3" s="206"/>
      <c r="BB3" s="206"/>
      <c r="BC3" s="205"/>
      <c r="BD3" s="206"/>
      <c r="BE3" s="206"/>
      <c r="BF3" s="206"/>
      <c r="BG3" s="206"/>
    </row>
    <row r="4" spans="2:68" ht="13.5" customHeight="1" x14ac:dyDescent="0.2">
      <c r="B4" s="123" t="s">
        <v>634</v>
      </c>
      <c r="C4" s="208">
        <f ca="1">INDIRECT("'Project"&amp;ROW(A1)&amp;"'!$M$100")</f>
        <v>0</v>
      </c>
      <c r="D4" s="209">
        <f ca="1">INDIRECT("'Project"&amp;ROW(A1)&amp;"'!$D$106")</f>
        <v>0</v>
      </c>
      <c r="E4" s="208">
        <f ca="1">INDIRECT("'Project"&amp;ROW(B1)&amp;"'!$M$106")</f>
        <v>0</v>
      </c>
      <c r="F4" s="208">
        <f ca="1">INDIRECT("'Project"&amp;ROW(D1)&amp;"'!$Q$106")</f>
        <v>0</v>
      </c>
      <c r="G4" s="210"/>
      <c r="H4" s="210"/>
      <c r="I4" s="210"/>
      <c r="J4" s="210"/>
      <c r="K4" s="210"/>
      <c r="L4" s="210"/>
      <c r="M4" s="210"/>
      <c r="N4" s="210"/>
      <c r="O4" s="210"/>
      <c r="P4" s="210"/>
      <c r="Q4" s="210"/>
      <c r="R4" s="210"/>
      <c r="S4" s="210"/>
      <c r="T4" s="210"/>
      <c r="U4" s="210"/>
      <c r="V4" s="211"/>
      <c r="W4" s="212"/>
      <c r="X4" s="211"/>
      <c r="Y4" s="212"/>
      <c r="Z4" s="212"/>
      <c r="AA4" s="212"/>
      <c r="AB4" s="212"/>
      <c r="AC4" s="212"/>
      <c r="AD4" s="212"/>
      <c r="AE4" s="212"/>
      <c r="AF4" s="211"/>
      <c r="AG4" s="213"/>
      <c r="AH4" s="213"/>
      <c r="AI4" s="213"/>
      <c r="AJ4" s="213"/>
      <c r="AK4" s="213"/>
      <c r="AL4" s="214"/>
      <c r="AM4" s="213"/>
      <c r="AN4" s="213"/>
      <c r="AO4" s="213"/>
      <c r="AP4" s="213"/>
      <c r="AQ4" s="213"/>
      <c r="AR4" s="213"/>
      <c r="AS4" s="213"/>
      <c r="AT4" s="214"/>
      <c r="AU4" s="213"/>
      <c r="AV4" s="213"/>
      <c r="AW4" s="213"/>
      <c r="AX4" s="213"/>
      <c r="AY4" s="212"/>
      <c r="AZ4" s="212"/>
      <c r="BA4" s="212"/>
      <c r="BB4" s="212"/>
      <c r="BC4" s="199"/>
      <c r="BD4" s="215"/>
      <c r="BE4" s="215"/>
      <c r="BF4" s="215"/>
      <c r="BG4" s="215"/>
      <c r="BH4" s="212"/>
      <c r="BI4" s="212"/>
      <c r="BJ4" s="212"/>
      <c r="BK4" s="212"/>
      <c r="BL4" s="199"/>
      <c r="BM4" s="199"/>
      <c r="BN4" s="199"/>
      <c r="BO4" s="199"/>
      <c r="BP4" s="199"/>
    </row>
    <row r="5" spans="2:68" ht="13.5" customHeight="1" x14ac:dyDescent="0.2">
      <c r="B5" s="123" t="s">
        <v>635</v>
      </c>
      <c r="C5" s="208">
        <f t="shared" ref="C5:C9" ca="1" si="0">INDIRECT("'Project"&amp;ROW(A2)&amp;"'!$M$100")</f>
        <v>0</v>
      </c>
      <c r="D5" s="209">
        <f t="shared" ref="D5:D9" ca="1" si="1">INDIRECT("'Project"&amp;ROW(A2)&amp;"'!$D$106")</f>
        <v>0</v>
      </c>
      <c r="E5" s="208">
        <f t="shared" ref="E5:E9" ca="1" si="2">INDIRECT("'Project"&amp;ROW(B2)&amp;"'!$M$106")</f>
        <v>0</v>
      </c>
      <c r="F5" s="208">
        <f t="shared" ref="F5:F9" ca="1" si="3">INDIRECT("'Project"&amp;ROW(D2)&amp;"'!$Q$106")</f>
        <v>0</v>
      </c>
      <c r="G5" s="210"/>
      <c r="H5" s="210"/>
      <c r="I5" s="210"/>
      <c r="J5" s="210"/>
      <c r="K5" s="210"/>
      <c r="L5" s="210"/>
      <c r="M5" s="210"/>
      <c r="N5" s="210"/>
      <c r="O5" s="210"/>
      <c r="P5" s="210"/>
      <c r="Q5" s="210"/>
      <c r="R5" s="210"/>
      <c r="S5" s="210"/>
      <c r="T5" s="210"/>
      <c r="U5" s="210"/>
      <c r="V5" s="211"/>
      <c r="W5" s="212"/>
      <c r="X5" s="211"/>
      <c r="Y5" s="212"/>
      <c r="Z5" s="212"/>
      <c r="AA5" s="212"/>
      <c r="AB5" s="212"/>
      <c r="AC5" s="212"/>
      <c r="AD5" s="212"/>
      <c r="AE5" s="212"/>
      <c r="AF5" s="211"/>
      <c r="AG5" s="213"/>
      <c r="AH5" s="213"/>
      <c r="AI5" s="213"/>
      <c r="AJ5" s="213"/>
      <c r="AK5" s="213"/>
      <c r="AL5" s="214"/>
      <c r="AM5" s="213"/>
      <c r="AN5" s="213"/>
      <c r="AO5" s="213"/>
      <c r="AP5" s="213"/>
      <c r="AQ5" s="213"/>
      <c r="AR5" s="213"/>
      <c r="AS5" s="213"/>
      <c r="AT5" s="214"/>
      <c r="AU5" s="213"/>
      <c r="AV5" s="213"/>
      <c r="AW5" s="213"/>
      <c r="AX5" s="199"/>
      <c r="AY5" s="212"/>
      <c r="AZ5" s="212"/>
      <c r="BA5" s="212"/>
      <c r="BB5" s="212"/>
      <c r="BC5" s="199"/>
      <c r="BD5" s="212"/>
      <c r="BE5" s="212"/>
      <c r="BF5" s="212"/>
      <c r="BG5" s="212"/>
    </row>
    <row r="6" spans="2:68" ht="13.5" customHeight="1" x14ac:dyDescent="0.2">
      <c r="B6" s="123" t="s">
        <v>636</v>
      </c>
      <c r="C6" s="208">
        <f t="shared" ca="1" si="0"/>
        <v>0</v>
      </c>
      <c r="D6" s="209">
        <f t="shared" ca="1" si="1"/>
        <v>0</v>
      </c>
      <c r="E6" s="208">
        <f t="shared" ca="1" si="2"/>
        <v>0</v>
      </c>
      <c r="F6" s="208">
        <f t="shared" ca="1" si="3"/>
        <v>0</v>
      </c>
      <c r="G6" s="210"/>
      <c r="H6" s="210"/>
      <c r="I6" s="210"/>
      <c r="J6" s="210"/>
      <c r="K6" s="210"/>
      <c r="L6" s="210"/>
      <c r="M6" s="210"/>
      <c r="N6" s="210"/>
      <c r="O6" s="210"/>
      <c r="P6" s="210"/>
      <c r="Q6" s="210"/>
      <c r="R6" s="210"/>
      <c r="S6" s="210"/>
      <c r="T6" s="210"/>
      <c r="U6" s="210"/>
      <c r="V6" s="211"/>
      <c r="W6" s="212"/>
      <c r="X6" s="211"/>
      <c r="Y6" s="212"/>
      <c r="Z6" s="212"/>
      <c r="AA6" s="212"/>
      <c r="AB6" s="212"/>
      <c r="AC6" s="212"/>
      <c r="AD6" s="212"/>
      <c r="AE6" s="212"/>
      <c r="AF6" s="211"/>
      <c r="AG6" s="213"/>
      <c r="AH6" s="213"/>
      <c r="AI6" s="213"/>
      <c r="AJ6" s="213"/>
      <c r="AK6" s="213"/>
      <c r="AL6" s="214"/>
      <c r="AM6" s="213"/>
      <c r="AN6" s="213"/>
      <c r="AO6" s="213"/>
      <c r="AP6" s="213"/>
      <c r="AQ6" s="213"/>
      <c r="AR6" s="213"/>
      <c r="AS6" s="213"/>
      <c r="AT6" s="214"/>
      <c r="AU6" s="213"/>
      <c r="AV6" s="213"/>
      <c r="AW6" s="213"/>
      <c r="AX6" s="199"/>
      <c r="AY6" s="212"/>
      <c r="AZ6" s="212"/>
      <c r="BA6" s="212"/>
      <c r="BB6" s="212"/>
      <c r="BC6" s="199"/>
      <c r="BD6" s="212"/>
      <c r="BE6" s="212"/>
      <c r="BF6" s="212"/>
      <c r="BG6" s="212"/>
    </row>
    <row r="7" spans="2:68" ht="13.5" customHeight="1" x14ac:dyDescent="0.2">
      <c r="B7" s="123" t="s">
        <v>637</v>
      </c>
      <c r="C7" s="208">
        <f t="shared" ca="1" si="0"/>
        <v>0</v>
      </c>
      <c r="D7" s="209">
        <f t="shared" ca="1" si="1"/>
        <v>0</v>
      </c>
      <c r="E7" s="208">
        <f t="shared" ca="1" si="2"/>
        <v>0</v>
      </c>
      <c r="F7" s="208">
        <f t="shared" ca="1" si="3"/>
        <v>0</v>
      </c>
      <c r="G7" s="210"/>
      <c r="H7" s="210"/>
      <c r="I7" s="210"/>
      <c r="J7" s="210"/>
      <c r="K7" s="210"/>
      <c r="L7" s="210"/>
      <c r="M7" s="210"/>
      <c r="N7" s="210"/>
      <c r="O7" s="210"/>
      <c r="P7" s="210"/>
      <c r="Q7" s="210"/>
      <c r="R7" s="210"/>
      <c r="S7" s="210"/>
      <c r="T7" s="210"/>
      <c r="U7" s="210"/>
      <c r="V7" s="211"/>
      <c r="W7" s="212"/>
      <c r="X7" s="211"/>
      <c r="Y7" s="212"/>
      <c r="Z7" s="212"/>
      <c r="AA7" s="212"/>
      <c r="AB7" s="212"/>
      <c r="AC7" s="212"/>
      <c r="AD7" s="212"/>
      <c r="AE7" s="212"/>
      <c r="AF7" s="211"/>
      <c r="AG7" s="213"/>
      <c r="AH7" s="213"/>
      <c r="AI7" s="213"/>
      <c r="AJ7" s="213"/>
      <c r="AK7" s="213"/>
      <c r="AL7" s="214"/>
      <c r="AM7" s="213"/>
      <c r="AN7" s="213"/>
      <c r="AO7" s="213"/>
      <c r="AP7" s="213"/>
      <c r="AQ7" s="213"/>
      <c r="AR7" s="213"/>
      <c r="AS7" s="213"/>
      <c r="AT7" s="214"/>
      <c r="AU7" s="213"/>
      <c r="AV7" s="213"/>
      <c r="AW7" s="213"/>
      <c r="AX7" s="199"/>
      <c r="AY7" s="212"/>
      <c r="AZ7" s="212"/>
      <c r="BA7" s="212"/>
      <c r="BB7" s="212"/>
      <c r="BC7" s="199"/>
      <c r="BD7" s="212"/>
      <c r="BE7" s="212"/>
      <c r="BF7" s="212"/>
      <c r="BG7" s="212"/>
    </row>
    <row r="8" spans="2:68" ht="13.5" customHeight="1" x14ac:dyDescent="0.2">
      <c r="B8" s="123" t="s">
        <v>638</v>
      </c>
      <c r="C8" s="208">
        <f t="shared" ca="1" si="0"/>
        <v>0</v>
      </c>
      <c r="D8" s="209">
        <f t="shared" ca="1" si="1"/>
        <v>0</v>
      </c>
      <c r="E8" s="208">
        <f t="shared" ca="1" si="2"/>
        <v>0</v>
      </c>
      <c r="F8" s="208">
        <f t="shared" ca="1" si="3"/>
        <v>0</v>
      </c>
      <c r="G8" s="210"/>
      <c r="H8" s="210"/>
      <c r="I8" s="210"/>
      <c r="J8" s="210"/>
      <c r="K8" s="210"/>
      <c r="L8" s="210"/>
      <c r="M8" s="210"/>
      <c r="N8" s="210"/>
      <c r="O8" s="210"/>
      <c r="P8" s="210"/>
      <c r="Q8" s="210"/>
      <c r="R8" s="210"/>
      <c r="S8" s="210"/>
      <c r="T8" s="210"/>
      <c r="U8" s="210"/>
      <c r="V8" s="211"/>
      <c r="W8" s="212"/>
      <c r="X8" s="211"/>
      <c r="Y8" s="212"/>
      <c r="Z8" s="212"/>
      <c r="AA8" s="212"/>
      <c r="AB8" s="212"/>
      <c r="AC8" s="212"/>
      <c r="AD8" s="212"/>
      <c r="AE8" s="212"/>
      <c r="AF8" s="211"/>
      <c r="AG8" s="213"/>
      <c r="AH8" s="213"/>
      <c r="AI8" s="213"/>
      <c r="AJ8" s="213"/>
      <c r="AK8" s="213"/>
      <c r="AL8" s="214"/>
      <c r="AM8" s="213"/>
      <c r="AN8" s="213"/>
      <c r="AO8" s="213"/>
      <c r="AP8" s="213"/>
      <c r="AQ8" s="213"/>
      <c r="AR8" s="213"/>
      <c r="AS8" s="213"/>
      <c r="AT8" s="214"/>
      <c r="AU8" s="213"/>
      <c r="AV8" s="213"/>
      <c r="AW8" s="213"/>
      <c r="AX8" s="199"/>
      <c r="AY8" s="212"/>
      <c r="AZ8" s="212"/>
      <c r="BA8" s="212"/>
      <c r="BB8" s="212"/>
      <c r="BC8" s="199"/>
      <c r="BD8" s="212"/>
      <c r="BE8" s="212"/>
      <c r="BF8" s="212"/>
      <c r="BG8" s="212"/>
    </row>
    <row r="9" spans="2:68" ht="13.5" customHeight="1" x14ac:dyDescent="0.2">
      <c r="B9" s="123" t="s">
        <v>639</v>
      </c>
      <c r="C9" s="208">
        <f t="shared" ca="1" si="0"/>
        <v>0</v>
      </c>
      <c r="D9" s="209">
        <f t="shared" ca="1" si="1"/>
        <v>0</v>
      </c>
      <c r="E9" s="208">
        <f t="shared" ca="1" si="2"/>
        <v>0</v>
      </c>
      <c r="F9" s="208">
        <f t="shared" ca="1" si="3"/>
        <v>0</v>
      </c>
      <c r="G9" s="210"/>
      <c r="H9" s="210"/>
      <c r="I9" s="210"/>
      <c r="J9" s="210"/>
      <c r="K9" s="210"/>
      <c r="L9" s="210"/>
      <c r="M9" s="210"/>
      <c r="N9" s="210"/>
      <c r="O9" s="210"/>
      <c r="P9" s="210"/>
      <c r="Q9" s="210"/>
      <c r="R9" s="210"/>
      <c r="S9" s="210"/>
      <c r="T9" s="210"/>
      <c r="U9" s="210"/>
      <c r="V9" s="211"/>
      <c r="W9" s="212"/>
      <c r="X9" s="211"/>
      <c r="Y9" s="212"/>
      <c r="Z9" s="212"/>
      <c r="AA9" s="212"/>
      <c r="AB9" s="212"/>
      <c r="AC9" s="212"/>
      <c r="AD9" s="212"/>
      <c r="AE9" s="212"/>
      <c r="AF9" s="211"/>
      <c r="AG9" s="213"/>
      <c r="AH9" s="213"/>
      <c r="AI9" s="213"/>
      <c r="AJ9" s="213"/>
      <c r="AK9" s="213"/>
      <c r="AL9" s="214"/>
      <c r="AM9" s="213"/>
      <c r="AN9" s="213"/>
      <c r="AO9" s="213"/>
      <c r="AP9" s="213"/>
      <c r="AQ9" s="213"/>
      <c r="AR9" s="213"/>
      <c r="AS9" s="213"/>
      <c r="AT9" s="214"/>
      <c r="AU9" s="213"/>
      <c r="AV9" s="213"/>
      <c r="AW9" s="213"/>
      <c r="AX9" s="199"/>
      <c r="AY9" s="212"/>
      <c r="AZ9" s="212"/>
      <c r="BA9" s="212"/>
      <c r="BB9" s="212"/>
      <c r="BC9" s="199"/>
      <c r="BD9" s="212"/>
      <c r="BE9" s="212"/>
      <c r="BF9" s="212"/>
      <c r="BG9" s="212"/>
    </row>
  </sheetData>
  <sheetProtection sheet="1" objects="1" scenarios="1"/>
  <autoFilter ref="B3:F9"/>
  <mergeCells count="1">
    <mergeCell ref="B1:F1"/>
  </mergeCells>
  <dataValidations count="1">
    <dataValidation type="custom" allowBlank="1" showInputMessage="1" showErrorMessage="1" sqref="B4:B9">
      <formula1>"&lt;0&gt;0"</formula1>
    </dataValidation>
  </dataValidations>
  <hyperlinks>
    <hyperlink ref="B8" location="Project5!A1" tooltip="Click here to go directly to Project 5" display="Project5"/>
    <hyperlink ref="B9" location="Project6!A1" tooltip="Click here to go directly to Project 6" display="Project6"/>
    <hyperlink ref="B7" location="Project4!A1" tooltip="Click here to go directly to Project 4" display="Project4"/>
    <hyperlink ref="B6" location="Project3!A1" tooltip="Click here to go directly to Project 3" display="Project3"/>
    <hyperlink ref="B5" location="Project2!A1" tooltip="Click here to go directly to Project 2" display="Project2"/>
    <hyperlink ref="B4" location="Project1!B5" tooltip="Click here to go directly to Project1" display="Project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B1:O125"/>
  <sheetViews>
    <sheetView showGridLines="0" showZeros="0" zoomScale="80" zoomScaleNormal="80" workbookViewId="0"/>
  </sheetViews>
  <sheetFormatPr defaultRowHeight="13.5" customHeight="1" x14ac:dyDescent="0.2"/>
  <cols>
    <col min="1" max="1" width="2.140625" style="163" customWidth="1"/>
    <col min="2" max="2" width="42.85546875" style="163" customWidth="1"/>
    <col min="3" max="3" width="10.5703125" style="163" customWidth="1"/>
    <col min="4" max="4" width="11.5703125" style="163" bestFit="1" customWidth="1"/>
    <col min="5" max="5" width="15.28515625" style="163" customWidth="1"/>
    <col min="6" max="6" width="17.7109375" style="163" customWidth="1"/>
    <col min="7" max="7" width="1.7109375" style="163" customWidth="1"/>
    <col min="8" max="8" width="49.28515625" style="163" customWidth="1"/>
    <col min="9" max="9" width="38.5703125" style="163" customWidth="1"/>
    <col min="10" max="10" width="38.85546875" style="163" customWidth="1"/>
    <col min="11" max="11" width="1.7109375" style="163" customWidth="1"/>
    <col min="12" max="12" width="4" style="163" customWidth="1"/>
    <col min="13" max="13" width="49" style="163" customWidth="1"/>
    <col min="14" max="14" width="28.28515625" style="163" customWidth="1"/>
    <col min="15" max="15" width="19.7109375" style="163" customWidth="1"/>
    <col min="16" max="16384" width="9.140625" style="163"/>
  </cols>
  <sheetData>
    <row r="1" spans="2:10" ht="13.5" customHeight="1" x14ac:dyDescent="0.2">
      <c r="B1" s="273" t="s">
        <v>641</v>
      </c>
      <c r="C1" s="273"/>
      <c r="D1" s="273"/>
      <c r="E1" s="273"/>
      <c r="F1" s="273"/>
      <c r="G1" s="273"/>
      <c r="H1" s="273"/>
      <c r="I1" s="273"/>
      <c r="J1" s="273"/>
    </row>
    <row r="3" spans="2:10" ht="13.5" customHeight="1" x14ac:dyDescent="0.2">
      <c r="B3" s="273" t="s">
        <v>642</v>
      </c>
      <c r="C3" s="273"/>
      <c r="D3" s="273"/>
      <c r="E3" s="164"/>
      <c r="F3" s="164"/>
      <c r="H3" s="270" t="s">
        <v>15</v>
      </c>
      <c r="I3" s="271"/>
      <c r="J3" s="272"/>
    </row>
    <row r="4" spans="2:10" ht="12.75" customHeight="1" x14ac:dyDescent="0.2">
      <c r="B4" s="165"/>
      <c r="H4" s="165"/>
    </row>
    <row r="5" spans="2:10" ht="33.75" customHeight="1" x14ac:dyDescent="0.2">
      <c r="B5" s="166" t="s">
        <v>16</v>
      </c>
      <c r="C5" s="167" t="s">
        <v>643</v>
      </c>
      <c r="D5" s="168" t="s">
        <v>644</v>
      </c>
      <c r="E5" s="168" t="s">
        <v>813</v>
      </c>
      <c r="F5" s="168" t="s">
        <v>645</v>
      </c>
      <c r="H5" s="169"/>
      <c r="I5" s="170" t="s">
        <v>643</v>
      </c>
      <c r="J5" s="170" t="s">
        <v>644</v>
      </c>
    </row>
    <row r="6" spans="2:10" ht="13.5" customHeight="1" x14ac:dyDescent="0.2">
      <c r="B6" s="171" t="s">
        <v>35</v>
      </c>
      <c r="C6" s="172">
        <f ca="1">COUNTIF('Data Summary'!$O$5:$O$10,$B6)</f>
        <v>0</v>
      </c>
      <c r="D6" s="173" t="str">
        <f t="shared" ref="D6:D37" ca="1" si="0">IF($C$98=0,"",C6/$C$98)</f>
        <v/>
      </c>
      <c r="E6" s="172">
        <f ca="1">SUMIF('Data Summary'!$O$5:$O$10, B6, 'Data Summary'!$AI$5:$AI$10)</f>
        <v>0</v>
      </c>
      <c r="F6" s="174">
        <f ca="1">SUMIF('Data Summary'!$O$5:$O$10, B6, 'Data Summary'!$AN$5:$AN$10)</f>
        <v>0</v>
      </c>
      <c r="H6" s="171" t="s">
        <v>34</v>
      </c>
      <c r="I6" s="175">
        <f ca="1">COUNTIF('Data Summary'!$N$5:$N$10,$H6)</f>
        <v>0</v>
      </c>
      <c r="J6" s="173" t="str">
        <f ca="1">IF(I19=0,"",I6/I19)</f>
        <v/>
      </c>
    </row>
    <row r="7" spans="2:10" ht="13.5" customHeight="1" x14ac:dyDescent="0.2">
      <c r="B7" s="176" t="s">
        <v>53</v>
      </c>
      <c r="C7" s="172">
        <f ca="1">COUNTIF('Data Summary'!$O$5:$O$10,$B7)</f>
        <v>0</v>
      </c>
      <c r="D7" s="173" t="str">
        <f t="shared" ca="1" si="0"/>
        <v/>
      </c>
      <c r="E7" s="172">
        <f ca="1">SUMIF('Data Summary'!$O$5:$O$10, B7, 'Data Summary'!$AI$5:$AI$10)</f>
        <v>0</v>
      </c>
      <c r="F7" s="174">
        <f ca="1">SUMIF('Data Summary'!$O$5:$O$10, B7, 'Data Summary'!$AN$5:$AN$10)</f>
        <v>0</v>
      </c>
      <c r="H7" s="171" t="s">
        <v>52</v>
      </c>
      <c r="I7" s="175">
        <f ca="1">COUNTIF('Data Summary'!$N$5:$N$10,$H7)</f>
        <v>0</v>
      </c>
      <c r="J7" s="173" t="str">
        <f ca="1">IF(I19=0,"",I7/I19)</f>
        <v/>
      </c>
    </row>
    <row r="8" spans="2:10" ht="13.5" customHeight="1" x14ac:dyDescent="0.2">
      <c r="B8" s="176" t="s">
        <v>71</v>
      </c>
      <c r="C8" s="172">
        <f ca="1">COUNTIF('Data Summary'!$O$5:$O$10,$B8)</f>
        <v>0</v>
      </c>
      <c r="D8" s="173" t="str">
        <f t="shared" ca="1" si="0"/>
        <v/>
      </c>
      <c r="E8" s="172">
        <f ca="1">SUMIF('Data Summary'!$O$5:$O$10, B8, 'Data Summary'!$AI$5:$AI$10)</f>
        <v>0</v>
      </c>
      <c r="F8" s="174">
        <f ca="1">SUMIF('Data Summary'!$O$5:$O$10, B8, 'Data Summary'!$AN$5:$AN$10)</f>
        <v>0</v>
      </c>
      <c r="H8" s="177" t="s">
        <v>70</v>
      </c>
      <c r="I8" s="175">
        <f ca="1">COUNTIF('Data Summary'!$N$5:$N$10,$H8)</f>
        <v>0</v>
      </c>
      <c r="J8" s="173" t="str">
        <f ca="1">IF(I19=0,"",I8/I19)</f>
        <v/>
      </c>
    </row>
    <row r="9" spans="2:10" ht="13.5" customHeight="1" x14ac:dyDescent="0.2">
      <c r="B9" s="177" t="s">
        <v>87</v>
      </c>
      <c r="C9" s="172">
        <f ca="1">COUNTIF('Data Summary'!$O$5:$O$10,$B9)</f>
        <v>0</v>
      </c>
      <c r="D9" s="173" t="str">
        <f t="shared" ca="1" si="0"/>
        <v/>
      </c>
      <c r="E9" s="172">
        <f ca="1">SUMIF('Data Summary'!$O$5:$O$10, B9, 'Data Summary'!$AI$5:$AI$10)</f>
        <v>0</v>
      </c>
      <c r="F9" s="174">
        <f ca="1">SUMIF('Data Summary'!$O$5:$O$10, B9, 'Data Summary'!$AN$5:$AN$10)</f>
        <v>0</v>
      </c>
      <c r="H9" s="177" t="s">
        <v>86</v>
      </c>
      <c r="I9" s="175">
        <f ca="1">COUNTIF('Data Summary'!$N$5:$N$10,$H9)</f>
        <v>0</v>
      </c>
      <c r="J9" s="173" t="str">
        <f ca="1">IF(I19=0,"",I9/I19)</f>
        <v/>
      </c>
    </row>
    <row r="10" spans="2:10" ht="13.5" customHeight="1" x14ac:dyDescent="0.2">
      <c r="B10" s="176" t="s">
        <v>101</v>
      </c>
      <c r="C10" s="172">
        <f ca="1">COUNTIF('Data Summary'!$O$5:$O$10,$B10)</f>
        <v>0</v>
      </c>
      <c r="D10" s="173" t="str">
        <f t="shared" ca="1" si="0"/>
        <v/>
      </c>
      <c r="E10" s="172">
        <f ca="1">SUMIF('Data Summary'!$O$5:$O$10, B10, 'Data Summary'!$AI$5:$AI$10)</f>
        <v>0</v>
      </c>
      <c r="F10" s="174">
        <f ca="1">SUMIF('Data Summary'!$O$5:$O$10, B10, 'Data Summary'!$AN$5:$AN$10)</f>
        <v>0</v>
      </c>
      <c r="H10" s="171" t="s">
        <v>100</v>
      </c>
      <c r="I10" s="175">
        <f ca="1">COUNTIF('Data Summary'!$N$5:$N$10,$H10)</f>
        <v>0</v>
      </c>
      <c r="J10" s="173" t="str">
        <f ca="1">IF(I19=0,"",I10/I19)</f>
        <v/>
      </c>
    </row>
    <row r="11" spans="2:10" ht="13.5" customHeight="1" x14ac:dyDescent="0.2">
      <c r="B11" s="176" t="s">
        <v>115</v>
      </c>
      <c r="C11" s="172">
        <f ca="1">COUNTIF('Data Summary'!$O$5:$O$10,$B11)</f>
        <v>0</v>
      </c>
      <c r="D11" s="173" t="str">
        <f t="shared" ca="1" si="0"/>
        <v/>
      </c>
      <c r="E11" s="172">
        <f ca="1">SUMIF('Data Summary'!$O$5:$O$10, B11, 'Data Summary'!$AI$5:$AI$10)</f>
        <v>0</v>
      </c>
      <c r="F11" s="174">
        <f ca="1">SUMIF('Data Summary'!$O$5:$O$10, B11, 'Data Summary'!$AN$5:$AN$10)</f>
        <v>0</v>
      </c>
      <c r="H11" s="171" t="s">
        <v>114</v>
      </c>
      <c r="I11" s="175">
        <f ca="1">COUNTIF('Data Summary'!$N$5:$N$10,$H11)</f>
        <v>0</v>
      </c>
      <c r="J11" s="173" t="str">
        <f ca="1">IF(I19=0,"",I11/I19)</f>
        <v/>
      </c>
    </row>
    <row r="12" spans="2:10" ht="13.5" customHeight="1" x14ac:dyDescent="0.2">
      <c r="B12" s="176" t="s">
        <v>130</v>
      </c>
      <c r="C12" s="172">
        <f ca="1">COUNTIF('Data Summary'!$O$5:$O$10,$B12)</f>
        <v>0</v>
      </c>
      <c r="D12" s="173" t="str">
        <f t="shared" ca="1" si="0"/>
        <v/>
      </c>
      <c r="E12" s="172">
        <f ca="1">SUMIF('Data Summary'!$O$5:$O$10, B12, 'Data Summary'!$AI$5:$AI$10)</f>
        <v>0</v>
      </c>
      <c r="F12" s="174">
        <f ca="1">SUMIF('Data Summary'!$O$5:$O$10, B12, 'Data Summary'!$AN$5:$AN$10)</f>
        <v>0</v>
      </c>
      <c r="H12" s="171" t="s">
        <v>129</v>
      </c>
      <c r="I12" s="175">
        <f ca="1">COUNTIF('Data Summary'!$N$5:$N$10,$H12)</f>
        <v>0</v>
      </c>
      <c r="J12" s="173" t="str">
        <f ca="1">IF(I19=0,"",I12/I19)</f>
        <v/>
      </c>
    </row>
    <row r="13" spans="2:10" ht="13.5" customHeight="1" x14ac:dyDescent="0.2">
      <c r="B13" s="176" t="s">
        <v>140</v>
      </c>
      <c r="C13" s="172">
        <f ca="1">COUNTIF('Data Summary'!$O$5:$O$10,$B13)</f>
        <v>0</v>
      </c>
      <c r="D13" s="173" t="str">
        <f t="shared" ca="1" si="0"/>
        <v/>
      </c>
      <c r="E13" s="172">
        <f ca="1">SUMIF('Data Summary'!$O$5:$O$10, B13, 'Data Summary'!$AI$5:$AI$10)</f>
        <v>0</v>
      </c>
      <c r="F13" s="174">
        <f ca="1">SUMIF('Data Summary'!$O$5:$O$10, B13, 'Data Summary'!$AN$5:$AN$10)</f>
        <v>0</v>
      </c>
      <c r="H13" s="171" t="s">
        <v>139</v>
      </c>
      <c r="I13" s="175">
        <f ca="1">COUNTIF('Data Summary'!$N$5:$N$10,$H13)</f>
        <v>0</v>
      </c>
      <c r="J13" s="173" t="str">
        <f ca="1">IF(I19=0,"",I13/I19)</f>
        <v/>
      </c>
    </row>
    <row r="14" spans="2:10" ht="13.5" customHeight="1" x14ac:dyDescent="0.2">
      <c r="B14" s="176" t="s">
        <v>154</v>
      </c>
      <c r="C14" s="172">
        <f ca="1">COUNTIF('Data Summary'!$O$5:$O$10,$B14)</f>
        <v>0</v>
      </c>
      <c r="D14" s="173" t="str">
        <f t="shared" ca="1" si="0"/>
        <v/>
      </c>
      <c r="E14" s="172">
        <f ca="1">SUMIF('Data Summary'!$O$5:$O$10, B14, 'Data Summary'!$AI$5:$AI$10)</f>
        <v>0</v>
      </c>
      <c r="F14" s="174">
        <f ca="1">SUMIF('Data Summary'!$O$5:$O$10, B14, 'Data Summary'!$AN$5:$AN$10)</f>
        <v>0</v>
      </c>
      <c r="H14" s="171" t="s">
        <v>153</v>
      </c>
      <c r="I14" s="175">
        <f ca="1">COUNTIF('Data Summary'!$N$5:$N$10,$H14)</f>
        <v>0</v>
      </c>
      <c r="J14" s="173" t="str">
        <f ca="1">IF(I19=0,"",I14/I19)</f>
        <v/>
      </c>
    </row>
    <row r="15" spans="2:10" ht="13.5" customHeight="1" x14ac:dyDescent="0.2">
      <c r="B15" s="176" t="s">
        <v>165</v>
      </c>
      <c r="C15" s="172">
        <f ca="1">COUNTIF('Data Summary'!$O$5:$O$10,$B15)</f>
        <v>0</v>
      </c>
      <c r="D15" s="173" t="str">
        <f t="shared" ca="1" si="0"/>
        <v/>
      </c>
      <c r="E15" s="172">
        <f ca="1">SUMIF('Data Summary'!$O$5:$O$10, B15, 'Data Summary'!$AI$5:$AI$10)</f>
        <v>0</v>
      </c>
      <c r="F15" s="174">
        <f ca="1">SUMIF('Data Summary'!$O$5:$O$10, B15, 'Data Summary'!$AN$5:$AN$10)</f>
        <v>0</v>
      </c>
      <c r="H15" s="171" t="s">
        <v>164</v>
      </c>
      <c r="I15" s="175">
        <f ca="1">COUNTIF('Data Summary'!$N$5:$N$10,$H15)</f>
        <v>0</v>
      </c>
      <c r="J15" s="173" t="str">
        <f ca="1">IF(I19=0,"",I15/I19)</f>
        <v/>
      </c>
    </row>
    <row r="16" spans="2:10" ht="13.5" customHeight="1" x14ac:dyDescent="0.2">
      <c r="B16" s="176" t="s">
        <v>176</v>
      </c>
      <c r="C16" s="172">
        <f ca="1">COUNTIF('Data Summary'!$O$5:$O$10,$B16)</f>
        <v>0</v>
      </c>
      <c r="D16" s="173" t="str">
        <f t="shared" ca="1" si="0"/>
        <v/>
      </c>
      <c r="E16" s="172">
        <f ca="1">SUMIF('Data Summary'!$O$5:$O$10, B16, 'Data Summary'!$AI$5:$AI$10)</f>
        <v>0</v>
      </c>
      <c r="F16" s="174">
        <f ca="1">SUMIF('Data Summary'!$O$5:$O$10, B16, 'Data Summary'!$AN$5:$AN$10)</f>
        <v>0</v>
      </c>
      <c r="H16" s="171" t="s">
        <v>175</v>
      </c>
      <c r="I16" s="175">
        <f ca="1">COUNTIF('Data Summary'!$N$5:$N$10,$H16)</f>
        <v>0</v>
      </c>
      <c r="J16" s="173" t="str">
        <f ca="1">IF(I19=0,"",I16/I19)</f>
        <v/>
      </c>
    </row>
    <row r="17" spans="2:10" ht="13.5" customHeight="1" x14ac:dyDescent="0.2">
      <c r="B17" s="176" t="s">
        <v>187</v>
      </c>
      <c r="C17" s="172">
        <f ca="1">COUNTIF('Data Summary'!$O$5:$O$10,$B17)</f>
        <v>0</v>
      </c>
      <c r="D17" s="173" t="str">
        <f t="shared" ca="1" si="0"/>
        <v/>
      </c>
      <c r="E17" s="172">
        <f ca="1">SUMIF('Data Summary'!$O$5:$O$10, B17, 'Data Summary'!$AI$5:$AI$10)</f>
        <v>0</v>
      </c>
      <c r="F17" s="174">
        <f ca="1">SUMIF('Data Summary'!$O$5:$O$10, B17, 'Data Summary'!$AN$5:$AN$10)</f>
        <v>0</v>
      </c>
      <c r="H17" s="171" t="s">
        <v>186</v>
      </c>
      <c r="I17" s="175">
        <f ca="1">COUNTIF('Data Summary'!$N$5:$N$10,$H17)</f>
        <v>0</v>
      </c>
      <c r="J17" s="173" t="str">
        <f ca="1">IF(I19=0,"",I17/I19)</f>
        <v/>
      </c>
    </row>
    <row r="18" spans="2:10" ht="13.5" customHeight="1" x14ac:dyDescent="0.2">
      <c r="B18" s="176" t="s">
        <v>199</v>
      </c>
      <c r="C18" s="172">
        <f ca="1">COUNTIF('Data Summary'!$O$5:$O$10,$B18)</f>
        <v>0</v>
      </c>
      <c r="D18" s="173" t="str">
        <f t="shared" ca="1" si="0"/>
        <v/>
      </c>
      <c r="E18" s="172">
        <f ca="1">SUMIF('Data Summary'!$O$5:$O$10, B18, 'Data Summary'!$AI$5:$AI$10)</f>
        <v>0</v>
      </c>
      <c r="F18" s="174">
        <f ca="1">SUMIF('Data Summary'!$O$5:$O$10, B18, 'Data Summary'!$AN$5:$AN$10)</f>
        <v>0</v>
      </c>
      <c r="H18" s="171" t="s">
        <v>198</v>
      </c>
      <c r="I18" s="175">
        <f ca="1">COUNTIF('Data Summary'!$N$5:$N$10,$H18)</f>
        <v>0</v>
      </c>
      <c r="J18" s="173" t="str">
        <f ca="1">IF(I19=0,"",I18/I19)</f>
        <v/>
      </c>
    </row>
    <row r="19" spans="2:10" ht="13.5" customHeight="1" x14ac:dyDescent="0.2">
      <c r="B19" s="176" t="s">
        <v>207</v>
      </c>
      <c r="C19" s="172">
        <f ca="1">COUNTIF('Data Summary'!$O$5:$O$10,$B19)</f>
        <v>0</v>
      </c>
      <c r="D19" s="173" t="str">
        <f t="shared" ca="1" si="0"/>
        <v/>
      </c>
      <c r="E19" s="172">
        <f ca="1">SUMIF('Data Summary'!$O$5:$O$10, B19, 'Data Summary'!$AI$5:$AI$10)</f>
        <v>0</v>
      </c>
      <c r="F19" s="174">
        <f ca="1">SUMIF('Data Summary'!$O$5:$O$10, B19, 'Data Summary'!$AN$5:$AN$10)</f>
        <v>0</v>
      </c>
      <c r="H19" s="170" t="s">
        <v>646</v>
      </c>
      <c r="I19" s="178">
        <f ca="1">SUM(I6:I18)</f>
        <v>0</v>
      </c>
      <c r="J19" s="179" t="str">
        <f ca="1">IF(I19=0,"",I19/I19)</f>
        <v/>
      </c>
    </row>
    <row r="20" spans="2:10" ht="13.5" customHeight="1" x14ac:dyDescent="0.2">
      <c r="B20" s="176" t="s">
        <v>217</v>
      </c>
      <c r="C20" s="172">
        <f ca="1">COUNTIF('Data Summary'!$O$5:$O$10,$B20)</f>
        <v>0</v>
      </c>
      <c r="D20" s="173" t="str">
        <f t="shared" ca="1" si="0"/>
        <v/>
      </c>
      <c r="E20" s="172">
        <f ca="1">SUMIF('Data Summary'!$O$5:$O$10, B20, 'Data Summary'!$AI$5:$AI$10)</f>
        <v>0</v>
      </c>
      <c r="F20" s="174">
        <f ca="1">SUMIF('Data Summary'!$O$5:$O$10, B20, 'Data Summary'!$AN$5:$AN$10)</f>
        <v>0</v>
      </c>
    </row>
    <row r="21" spans="2:10" ht="13.5" customHeight="1" x14ac:dyDescent="0.2">
      <c r="B21" s="176" t="s">
        <v>226</v>
      </c>
      <c r="C21" s="172">
        <f ca="1">COUNTIF('Data Summary'!$O$5:$O$10,$B21)</f>
        <v>0</v>
      </c>
      <c r="D21" s="173" t="str">
        <f t="shared" ca="1" si="0"/>
        <v/>
      </c>
      <c r="E21" s="172">
        <f ca="1">SUMIF('Data Summary'!$O$5:$O$10, B21, 'Data Summary'!$AI$5:$AI$10)</f>
        <v>0</v>
      </c>
      <c r="F21" s="174">
        <f ca="1">SUMIF('Data Summary'!$O$5:$O$10, B21, 'Data Summary'!$AN$5:$AN$10)</f>
        <v>0</v>
      </c>
      <c r="H21" s="270" t="s">
        <v>0</v>
      </c>
      <c r="I21" s="271"/>
      <c r="J21" s="272"/>
    </row>
    <row r="22" spans="2:10" ht="13.5" customHeight="1" x14ac:dyDescent="0.2">
      <c r="B22" s="176" t="s">
        <v>235</v>
      </c>
      <c r="C22" s="172">
        <f ca="1">COUNTIF('Data Summary'!$O$5:$O$10,$B22)</f>
        <v>0</v>
      </c>
      <c r="D22" s="173" t="str">
        <f t="shared" ca="1" si="0"/>
        <v/>
      </c>
      <c r="E22" s="172">
        <f ca="1">SUMIF('Data Summary'!$O$5:$O$10, B22, 'Data Summary'!$AI$5:$AI$10)</f>
        <v>0</v>
      </c>
      <c r="F22" s="174">
        <f ca="1">SUMIF('Data Summary'!$O$5:$O$10, B22, 'Data Summary'!$AN$5:$AN$10)</f>
        <v>0</v>
      </c>
    </row>
    <row r="23" spans="2:10" ht="13.5" customHeight="1" x14ac:dyDescent="0.2">
      <c r="B23" s="176" t="s">
        <v>245</v>
      </c>
      <c r="C23" s="172">
        <f ca="1">COUNTIF('Data Summary'!$O$5:$O$10,$B23)</f>
        <v>0</v>
      </c>
      <c r="D23" s="173" t="str">
        <f t="shared" ca="1" si="0"/>
        <v/>
      </c>
      <c r="E23" s="172">
        <f ca="1">SUMIF('Data Summary'!$O$5:$O$10, B23, 'Data Summary'!$AI$5:$AI$10)</f>
        <v>0</v>
      </c>
      <c r="F23" s="174">
        <f ca="1">SUMIF('Data Summary'!$O$5:$O$10, B23, 'Data Summary'!$AN$5:$AN$10)</f>
        <v>0</v>
      </c>
      <c r="H23" s="169"/>
      <c r="I23" s="170" t="s">
        <v>643</v>
      </c>
      <c r="J23" s="170" t="s">
        <v>644</v>
      </c>
    </row>
    <row r="24" spans="2:10" ht="13.5" customHeight="1" x14ac:dyDescent="0.2">
      <c r="B24" s="176" t="s">
        <v>251</v>
      </c>
      <c r="C24" s="172">
        <f ca="1">COUNTIF('Data Summary'!$O$5:$O$10,$B24)</f>
        <v>0</v>
      </c>
      <c r="D24" s="173" t="str">
        <f t="shared" ca="1" si="0"/>
        <v/>
      </c>
      <c r="E24" s="172">
        <f ca="1">SUMIF('Data Summary'!$O$5:$O$10, B24, 'Data Summary'!$AI$5:$AI$10)</f>
        <v>0</v>
      </c>
      <c r="F24" s="174">
        <f ca="1">SUMIF('Data Summary'!$O$5:$O$10, B24, 'Data Summary'!$AN$5:$AN$10)</f>
        <v>0</v>
      </c>
      <c r="H24" s="171" t="s">
        <v>21</v>
      </c>
      <c r="I24" s="175">
        <f ca="1">COUNTIF('Data Summary'!$G$5:$G$10,$H24)</f>
        <v>0</v>
      </c>
      <c r="J24" s="173" t="str">
        <f ca="1">IF(I39=0,"",I24/I39)</f>
        <v/>
      </c>
    </row>
    <row r="25" spans="2:10" ht="13.5" customHeight="1" x14ac:dyDescent="0.2">
      <c r="B25" s="176" t="s">
        <v>259</v>
      </c>
      <c r="C25" s="172">
        <f ca="1">COUNTIF('Data Summary'!$O$5:$O$10,$B25)</f>
        <v>0</v>
      </c>
      <c r="D25" s="173" t="str">
        <f t="shared" ca="1" si="0"/>
        <v/>
      </c>
      <c r="E25" s="172">
        <f ca="1">SUMIF('Data Summary'!$O$5:$O$10, B25, 'Data Summary'!$AI$5:$AI$10)</f>
        <v>0</v>
      </c>
      <c r="F25" s="174">
        <f ca="1">SUMIF('Data Summary'!$O$5:$O$10, B25, 'Data Summary'!$AN$5:$AN$10)</f>
        <v>0</v>
      </c>
      <c r="H25" s="171" t="s">
        <v>39</v>
      </c>
      <c r="I25" s="175">
        <f ca="1">COUNTIF('Data Summary'!$G$5:$G$10,$H25)</f>
        <v>0</v>
      </c>
      <c r="J25" s="180" t="str">
        <f ca="1">IF(I39=0,"",I25/I39)</f>
        <v/>
      </c>
    </row>
    <row r="26" spans="2:10" ht="13.5" customHeight="1" x14ac:dyDescent="0.2">
      <c r="B26" s="176" t="s">
        <v>268</v>
      </c>
      <c r="C26" s="172">
        <f ca="1">COUNTIF('Data Summary'!$O$5:$O$10,$B26)</f>
        <v>0</v>
      </c>
      <c r="D26" s="173" t="str">
        <f t="shared" ca="1" si="0"/>
        <v/>
      </c>
      <c r="E26" s="172">
        <f ca="1">SUMIF('Data Summary'!$O$5:$O$10, B26, 'Data Summary'!$AI$5:$AI$10)</f>
        <v>0</v>
      </c>
      <c r="F26" s="174">
        <f ca="1">SUMIF('Data Summary'!$O$5:$O$10, B26, 'Data Summary'!$AN$5:$AN$10)</f>
        <v>0</v>
      </c>
      <c r="H26" s="177" t="s">
        <v>57</v>
      </c>
      <c r="I26" s="175">
        <f ca="1">COUNTIF('Data Summary'!$G$5:$G$10,$H26)</f>
        <v>0</v>
      </c>
      <c r="J26" s="180" t="str">
        <f ca="1">IF(I39=0,"",I26/I39)</f>
        <v/>
      </c>
    </row>
    <row r="27" spans="2:10" ht="13.5" customHeight="1" x14ac:dyDescent="0.2">
      <c r="B27" s="176" t="s">
        <v>277</v>
      </c>
      <c r="C27" s="172">
        <f ca="1">COUNTIF('Data Summary'!$O$5:$O$10,$B27)</f>
        <v>0</v>
      </c>
      <c r="D27" s="173" t="str">
        <f t="shared" ca="1" si="0"/>
        <v/>
      </c>
      <c r="E27" s="172">
        <f ca="1">SUMIF('Data Summary'!$O$5:$O$10, B27, 'Data Summary'!$AI$5:$AI$10)</f>
        <v>0</v>
      </c>
      <c r="F27" s="174">
        <f ca="1">SUMIF('Data Summary'!$O$5:$O$10, B27, 'Data Summary'!$AN$5:$AN$10)</f>
        <v>0</v>
      </c>
      <c r="H27" s="177" t="s">
        <v>74</v>
      </c>
      <c r="I27" s="175">
        <f ca="1">COUNTIF('Data Summary'!$G$5:$G$10,$H27)</f>
        <v>0</v>
      </c>
      <c r="J27" s="180" t="str">
        <f ca="1">IF(I39=0,"",I27/I39)</f>
        <v/>
      </c>
    </row>
    <row r="28" spans="2:10" ht="13.5" customHeight="1" x14ac:dyDescent="0.2">
      <c r="B28" s="176" t="s">
        <v>287</v>
      </c>
      <c r="C28" s="172">
        <f ca="1">COUNTIF('Data Summary'!$O$5:$O$10,$B28)</f>
        <v>0</v>
      </c>
      <c r="D28" s="173" t="str">
        <f t="shared" ca="1" si="0"/>
        <v/>
      </c>
      <c r="E28" s="172">
        <f ca="1">SUMIF('Data Summary'!$O$5:$O$10, B28, 'Data Summary'!$AI$5:$AI$10)</f>
        <v>0</v>
      </c>
      <c r="F28" s="174">
        <f ca="1">SUMIF('Data Summary'!$O$5:$O$10, B28, 'Data Summary'!$AN$5:$AN$10)</f>
        <v>0</v>
      </c>
      <c r="H28" s="177" t="s">
        <v>89</v>
      </c>
      <c r="I28" s="175">
        <f ca="1">COUNTIF('Data Summary'!$G$5:$G$10,$H28)</f>
        <v>0</v>
      </c>
      <c r="J28" s="180" t="str">
        <f ca="1">IF(I39=0,"",I28/I39)</f>
        <v/>
      </c>
    </row>
    <row r="29" spans="2:10" ht="13.5" customHeight="1" x14ac:dyDescent="0.2">
      <c r="B29" s="177" t="s">
        <v>296</v>
      </c>
      <c r="C29" s="172">
        <f ca="1">COUNTIF('Data Summary'!$O$5:$O$10,$B29)</f>
        <v>0</v>
      </c>
      <c r="D29" s="173" t="str">
        <f t="shared" ca="1" si="0"/>
        <v/>
      </c>
      <c r="E29" s="172">
        <f ca="1">SUMIF('Data Summary'!$O$5:$O$10, B29, 'Data Summary'!$AI$5:$AI$10)</f>
        <v>0</v>
      </c>
      <c r="F29" s="174">
        <f ca="1">SUMIF('Data Summary'!$O$5:$O$10, B29, 'Data Summary'!$AN$5:$AN$10)</f>
        <v>0</v>
      </c>
      <c r="H29" s="177" t="s">
        <v>103</v>
      </c>
      <c r="I29" s="175">
        <f ca="1">COUNTIF('Data Summary'!$G$5:$G$10,$H29)</f>
        <v>0</v>
      </c>
      <c r="J29" s="180" t="str">
        <f ca="1">IF(I39=0,"",I29/I39)</f>
        <v/>
      </c>
    </row>
    <row r="30" spans="2:10" ht="13.5" customHeight="1" x14ac:dyDescent="0.2">
      <c r="B30" s="177" t="s">
        <v>304</v>
      </c>
      <c r="C30" s="172">
        <f ca="1">COUNTIF('Data Summary'!$O$5:$O$10,$B30)</f>
        <v>0</v>
      </c>
      <c r="D30" s="173" t="str">
        <f t="shared" ca="1" si="0"/>
        <v/>
      </c>
      <c r="E30" s="172">
        <f ca="1">SUMIF('Data Summary'!$O$5:$O$10, B30, 'Data Summary'!$AI$5:$AI$10)</f>
        <v>0</v>
      </c>
      <c r="F30" s="174">
        <f ca="1">SUMIF('Data Summary'!$O$5:$O$10, B30, 'Data Summary'!$AN$5:$AN$10)</f>
        <v>0</v>
      </c>
      <c r="H30" s="177" t="s">
        <v>117</v>
      </c>
      <c r="I30" s="175">
        <f ca="1">COUNTIF('Data Summary'!$G$5:$G$10,$H30)</f>
        <v>0</v>
      </c>
      <c r="J30" s="180" t="str">
        <f ca="1">IF(I39=0,"",I30/I39)</f>
        <v/>
      </c>
    </row>
    <row r="31" spans="2:10" ht="13.5" customHeight="1" x14ac:dyDescent="0.2">
      <c r="B31" s="176" t="s">
        <v>312</v>
      </c>
      <c r="C31" s="172">
        <f ca="1">COUNTIF('Data Summary'!$O$5:$O$10,$B31)</f>
        <v>0</v>
      </c>
      <c r="D31" s="173" t="str">
        <f t="shared" ca="1" si="0"/>
        <v/>
      </c>
      <c r="E31" s="172">
        <f ca="1">SUMIF('Data Summary'!$O$5:$O$10, B31, 'Data Summary'!$AI$5:$AI$10)</f>
        <v>0</v>
      </c>
      <c r="F31" s="174">
        <f ca="1">SUMIF('Data Summary'!$O$5:$O$10, B31, 'Data Summary'!$AN$5:$AN$10)</f>
        <v>0</v>
      </c>
      <c r="H31" s="177" t="s">
        <v>100</v>
      </c>
      <c r="I31" s="175">
        <f ca="1">COUNTIF('Data Summary'!$G$5:$G$10,$H31)</f>
        <v>0</v>
      </c>
      <c r="J31" s="180" t="str">
        <f ca="1">IF(I39=0,"",I31/I39)</f>
        <v/>
      </c>
    </row>
    <row r="32" spans="2:10" ht="13.5" customHeight="1" x14ac:dyDescent="0.2">
      <c r="B32" s="176" t="s">
        <v>319</v>
      </c>
      <c r="C32" s="172">
        <f ca="1">COUNTIF('Data Summary'!$O$5:$O$10,$B32)</f>
        <v>0</v>
      </c>
      <c r="D32" s="173" t="str">
        <f t="shared" ca="1" si="0"/>
        <v/>
      </c>
      <c r="E32" s="172">
        <f ca="1">SUMIF('Data Summary'!$O$5:$O$10, B32, 'Data Summary'!$AI$5:$AI$10)</f>
        <v>0</v>
      </c>
      <c r="F32" s="174">
        <f ca="1">SUMIF('Data Summary'!$O$5:$O$10, B32, 'Data Summary'!$AN$5:$AN$10)</f>
        <v>0</v>
      </c>
      <c r="H32" s="177" t="s">
        <v>141</v>
      </c>
      <c r="I32" s="175">
        <f ca="1">COUNTIF('Data Summary'!$G$5:$G$10,$H32)</f>
        <v>0</v>
      </c>
      <c r="J32" s="180" t="str">
        <f ca="1">IF(I39=0,"",I32/I39)</f>
        <v/>
      </c>
    </row>
    <row r="33" spans="2:15" ht="13.5" customHeight="1" x14ac:dyDescent="0.2">
      <c r="B33" s="176" t="s">
        <v>325</v>
      </c>
      <c r="C33" s="172">
        <f ca="1">COUNTIF('Data Summary'!$O$5:$O$10,$B33)</f>
        <v>0</v>
      </c>
      <c r="D33" s="173" t="str">
        <f t="shared" ca="1" si="0"/>
        <v/>
      </c>
      <c r="E33" s="172">
        <f ca="1">SUMIF('Data Summary'!$O$5:$O$10, B33, 'Data Summary'!$AI$5:$AI$10)</f>
        <v>0</v>
      </c>
      <c r="F33" s="174">
        <f ca="1">SUMIF('Data Summary'!$O$5:$O$10, B33, 'Data Summary'!$AN$5:$AN$10)</f>
        <v>0</v>
      </c>
      <c r="H33" s="177" t="s">
        <v>114</v>
      </c>
      <c r="I33" s="175">
        <f ca="1">COUNTIF('Data Summary'!$G$5:$G$10,$H33)</f>
        <v>0</v>
      </c>
      <c r="J33" s="180" t="str">
        <f ca="1">IF(I39=0,"",I33/I39)</f>
        <v/>
      </c>
    </row>
    <row r="34" spans="2:15" ht="13.5" customHeight="1" x14ac:dyDescent="0.2">
      <c r="B34" s="176" t="s">
        <v>334</v>
      </c>
      <c r="C34" s="172">
        <f ca="1">COUNTIF('Data Summary'!$O$5:$O$10,$B34)</f>
        <v>0</v>
      </c>
      <c r="D34" s="173" t="str">
        <f t="shared" ca="1" si="0"/>
        <v/>
      </c>
      <c r="E34" s="172">
        <f ca="1">SUMIF('Data Summary'!$O$5:$O$10, B34, 'Data Summary'!$AI$5:$AI$10)</f>
        <v>0</v>
      </c>
      <c r="F34" s="174">
        <f ca="1">SUMIF('Data Summary'!$O$5:$O$10, B34, 'Data Summary'!$AN$5:$AN$10)</f>
        <v>0</v>
      </c>
      <c r="H34" s="177" t="s">
        <v>166</v>
      </c>
      <c r="I34" s="175">
        <f ca="1">COUNTIF('Data Summary'!$G$5:$G$10,$H34)</f>
        <v>0</v>
      </c>
      <c r="J34" s="180" t="str">
        <f ca="1">IF(I39=0,"",I34/I39)</f>
        <v/>
      </c>
    </row>
    <row r="35" spans="2:15" ht="13.5" customHeight="1" x14ac:dyDescent="0.2">
      <c r="B35" s="176" t="s">
        <v>343</v>
      </c>
      <c r="C35" s="172">
        <f ca="1">COUNTIF('Data Summary'!$O$5:$O$10,$B35)</f>
        <v>0</v>
      </c>
      <c r="D35" s="173" t="str">
        <f t="shared" ca="1" si="0"/>
        <v/>
      </c>
      <c r="E35" s="172">
        <f ca="1">SUMIF('Data Summary'!$O$5:$O$10, B35, 'Data Summary'!$AI$5:$AI$10)</f>
        <v>0</v>
      </c>
      <c r="F35" s="174">
        <f ca="1">SUMIF('Data Summary'!$O$5:$O$10, B35, 'Data Summary'!$AN$5:$AN$10)</f>
        <v>0</v>
      </c>
      <c r="H35" s="171" t="s">
        <v>177</v>
      </c>
      <c r="I35" s="175">
        <f ca="1">COUNTIF('Data Summary'!$G$5:$G$10,$H35)</f>
        <v>0</v>
      </c>
      <c r="J35" s="180" t="str">
        <f ca="1">IF(I39=0,"",I35/I39)</f>
        <v/>
      </c>
    </row>
    <row r="36" spans="2:15" ht="13.5" customHeight="1" x14ac:dyDescent="0.2">
      <c r="B36" s="176" t="s">
        <v>351</v>
      </c>
      <c r="C36" s="172">
        <f ca="1">COUNTIF('Data Summary'!$O$5:$O$10,$B36)</f>
        <v>0</v>
      </c>
      <c r="D36" s="173" t="str">
        <f t="shared" ca="1" si="0"/>
        <v/>
      </c>
      <c r="E36" s="172">
        <f ca="1">SUMIF('Data Summary'!$O$5:$O$10, B36, 'Data Summary'!$AI$5:$AI$10)</f>
        <v>0</v>
      </c>
      <c r="F36" s="174">
        <f ca="1">SUMIF('Data Summary'!$O$5:$O$10, B36, 'Data Summary'!$AN$5:$AN$10)</f>
        <v>0</v>
      </c>
      <c r="H36" s="177" t="s">
        <v>188</v>
      </c>
      <c r="I36" s="175">
        <f ca="1">COUNTIF('Data Summary'!$G$5:$G$10,$H36)</f>
        <v>0</v>
      </c>
      <c r="J36" s="180" t="str">
        <f ca="1">IF(I39=0,"",I36/I39)</f>
        <v/>
      </c>
    </row>
    <row r="37" spans="2:15" ht="13.5" customHeight="1" x14ac:dyDescent="0.2">
      <c r="B37" s="176" t="s">
        <v>360</v>
      </c>
      <c r="C37" s="172">
        <f ca="1">COUNTIF('Data Summary'!$O$5:$O$10,$B37)</f>
        <v>0</v>
      </c>
      <c r="D37" s="173" t="str">
        <f t="shared" ca="1" si="0"/>
        <v/>
      </c>
      <c r="E37" s="172">
        <f ca="1">SUMIF('Data Summary'!$O$5:$O$10, B37, 'Data Summary'!$AI$5:$AI$10)</f>
        <v>0</v>
      </c>
      <c r="F37" s="174">
        <f ca="1">SUMIF('Data Summary'!$O$5:$O$10, B37, 'Data Summary'!$AN$5:$AN$10)</f>
        <v>0</v>
      </c>
      <c r="H37" s="177" t="s">
        <v>200</v>
      </c>
      <c r="I37" s="175">
        <f ca="1">COUNTIF('Data Summary'!$G$5:$G$10,$H37)</f>
        <v>0</v>
      </c>
      <c r="J37" s="180" t="str">
        <f ca="1">IF(I39=0,"",I37/I39)</f>
        <v/>
      </c>
    </row>
    <row r="38" spans="2:15" ht="13.5" customHeight="1" x14ac:dyDescent="0.2">
      <c r="B38" s="176" t="s">
        <v>369</v>
      </c>
      <c r="C38" s="172">
        <f ca="1">COUNTIF('Data Summary'!$O$5:$O$10,$B38)</f>
        <v>0</v>
      </c>
      <c r="D38" s="173" t="str">
        <f t="shared" ref="D38:D69" ca="1" si="1">IF($C$98=0,"",C38/$C$98)</f>
        <v/>
      </c>
      <c r="E38" s="172">
        <f ca="1">SUMIF('Data Summary'!$O$5:$O$10, B38, 'Data Summary'!$AI$5:$AI$10)</f>
        <v>0</v>
      </c>
      <c r="F38" s="174">
        <f ca="1">SUMIF('Data Summary'!$O$5:$O$10, B38, 'Data Summary'!$AN$5:$AN$10)</f>
        <v>0</v>
      </c>
      <c r="H38" s="177" t="s">
        <v>208</v>
      </c>
      <c r="I38" s="175">
        <f ca="1">COUNTIF('Data Summary'!$G$5:$G$10,$H38)</f>
        <v>0</v>
      </c>
      <c r="J38" s="180" t="str">
        <f ca="1">IF(I39=0,"",I38/I39)</f>
        <v/>
      </c>
    </row>
    <row r="39" spans="2:15" ht="13.5" customHeight="1" x14ac:dyDescent="0.2">
      <c r="B39" s="176" t="s">
        <v>377</v>
      </c>
      <c r="C39" s="172">
        <f ca="1">COUNTIF('Data Summary'!$O$5:$O$10,$B39)</f>
        <v>0</v>
      </c>
      <c r="D39" s="173" t="str">
        <f t="shared" ca="1" si="1"/>
        <v/>
      </c>
      <c r="E39" s="172">
        <f ca="1">SUMIF('Data Summary'!$O$5:$O$10, B39, 'Data Summary'!$AI$5:$AI$10)</f>
        <v>0</v>
      </c>
      <c r="F39" s="174">
        <f ca="1">SUMIF('Data Summary'!$O$5:$O$10, B39, 'Data Summary'!$AN$5:$AN$10)</f>
        <v>0</v>
      </c>
      <c r="H39" s="170" t="s">
        <v>646</v>
      </c>
      <c r="I39" s="181">
        <f ca="1">SUM(I24:I38)</f>
        <v>0</v>
      </c>
      <c r="J39" s="179" t="str">
        <f ca="1">IF(I39=0,"",I39/I39)</f>
        <v/>
      </c>
    </row>
    <row r="40" spans="2:15" ht="13.5" customHeight="1" x14ac:dyDescent="0.2">
      <c r="B40" s="176" t="s">
        <v>385</v>
      </c>
      <c r="C40" s="172">
        <f ca="1">COUNTIF('Data Summary'!$O$5:$O$10,$B40)</f>
        <v>0</v>
      </c>
      <c r="D40" s="173" t="str">
        <f t="shared" ca="1" si="1"/>
        <v/>
      </c>
      <c r="E40" s="172">
        <f ca="1">SUMIF('Data Summary'!$O$5:$O$10, B40, 'Data Summary'!$AI$5:$AI$10)</f>
        <v>0</v>
      </c>
      <c r="F40" s="174">
        <f ca="1">SUMIF('Data Summary'!$O$5:$O$10, B40, 'Data Summary'!$AN$5:$AN$10)</f>
        <v>0</v>
      </c>
    </row>
    <row r="41" spans="2:15" ht="13.5" customHeight="1" x14ac:dyDescent="0.2">
      <c r="B41" s="176" t="s">
        <v>392</v>
      </c>
      <c r="C41" s="172">
        <f ca="1">COUNTIF('Data Summary'!$O$5:$O$10,$B41)</f>
        <v>0</v>
      </c>
      <c r="D41" s="173" t="str">
        <f t="shared" ca="1" si="1"/>
        <v/>
      </c>
      <c r="E41" s="172">
        <f ca="1">SUMIF('Data Summary'!$O$5:$O$10, B41, 'Data Summary'!$AI$5:$AI$10)</f>
        <v>0</v>
      </c>
      <c r="F41" s="174">
        <f ca="1">SUMIF('Data Summary'!$O$5:$O$10, B41, 'Data Summary'!$AN$5:$AN$10)</f>
        <v>0</v>
      </c>
      <c r="H41" s="270" t="s">
        <v>647</v>
      </c>
      <c r="I41" s="271"/>
      <c r="J41" s="272"/>
      <c r="M41" s="277"/>
      <c r="N41" s="277"/>
      <c r="O41" s="277"/>
    </row>
    <row r="42" spans="2:15" ht="13.5" customHeight="1" x14ac:dyDescent="0.2">
      <c r="B42" s="176" t="s">
        <v>399</v>
      </c>
      <c r="C42" s="172">
        <f ca="1">COUNTIF('Data Summary'!$O$5:$O$10,$B42)</f>
        <v>0</v>
      </c>
      <c r="D42" s="173" t="str">
        <f t="shared" ca="1" si="1"/>
        <v/>
      </c>
      <c r="E42" s="172">
        <f ca="1">SUMIF('Data Summary'!$O$5:$O$10, B42, 'Data Summary'!$AI$5:$AI$10)</f>
        <v>0</v>
      </c>
      <c r="F42" s="174">
        <f ca="1">SUMIF('Data Summary'!$O$5:$O$10, B42, 'Data Summary'!$AN$5:$AN$10)</f>
        <v>0</v>
      </c>
      <c r="H42" s="165"/>
      <c r="M42" s="169"/>
      <c r="N42" s="169"/>
      <c r="O42" s="169"/>
    </row>
    <row r="43" spans="2:15" ht="13.5" customHeight="1" x14ac:dyDescent="0.2">
      <c r="B43" s="176" t="s">
        <v>406</v>
      </c>
      <c r="C43" s="172">
        <f ca="1">COUNTIF('Data Summary'!$O$5:$O$10,$B43)</f>
        <v>0</v>
      </c>
      <c r="D43" s="173" t="str">
        <f t="shared" ca="1" si="1"/>
        <v/>
      </c>
      <c r="E43" s="172">
        <f ca="1">SUMIF('Data Summary'!$O$5:$O$10, B43, 'Data Summary'!$AI$5:$AI$10)</f>
        <v>0</v>
      </c>
      <c r="F43" s="174">
        <f ca="1">SUMIF('Data Summary'!$O$5:$O$10, B43, 'Data Summary'!$AN$5:$AN$10)</f>
        <v>0</v>
      </c>
      <c r="H43" s="169"/>
      <c r="I43" s="170" t="s">
        <v>814</v>
      </c>
      <c r="J43" s="170" t="s">
        <v>815</v>
      </c>
      <c r="M43" s="182"/>
      <c r="N43" s="278"/>
      <c r="O43" s="278"/>
    </row>
    <row r="44" spans="2:15" ht="13.5" customHeight="1" x14ac:dyDescent="0.2">
      <c r="B44" s="176" t="s">
        <v>411</v>
      </c>
      <c r="C44" s="172">
        <f ca="1">COUNTIF('Data Summary'!$O$5:$O$10,$B44)</f>
        <v>0</v>
      </c>
      <c r="D44" s="173" t="str">
        <f t="shared" ca="1" si="1"/>
        <v/>
      </c>
      <c r="E44" s="172">
        <f ca="1">SUMIF('Data Summary'!$O$5:$O$10, B44, 'Data Summary'!$AI$5:$AI$10)</f>
        <v>0</v>
      </c>
      <c r="F44" s="174">
        <f ca="1">SUMIF('Data Summary'!$O$5:$O$10, B44, 'Data Summary'!$AN$5:$AN$10)</f>
        <v>0</v>
      </c>
      <c r="H44" s="183" t="s">
        <v>613</v>
      </c>
      <c r="I44" s="175">
        <f ca="1">SUM('Data Summary'!AG5:AG10)</f>
        <v>0</v>
      </c>
      <c r="J44" s="173" t="str">
        <f ca="1">IF(I46=0,"",I44/I46)</f>
        <v/>
      </c>
      <c r="M44" s="184"/>
      <c r="N44" s="279"/>
      <c r="O44" s="279"/>
    </row>
    <row r="45" spans="2:15" ht="13.5" customHeight="1" x14ac:dyDescent="0.2">
      <c r="B45" s="176" t="s">
        <v>417</v>
      </c>
      <c r="C45" s="172">
        <f ca="1">COUNTIF('Data Summary'!$O$5:$O$10,$B45)</f>
        <v>0</v>
      </c>
      <c r="D45" s="173" t="str">
        <f t="shared" ca="1" si="1"/>
        <v/>
      </c>
      <c r="E45" s="172">
        <f ca="1">SUMIF('Data Summary'!$O$5:$O$10, B45, 'Data Summary'!$AI$5:$AI$10)</f>
        <v>0</v>
      </c>
      <c r="F45" s="174">
        <f ca="1">SUMIF('Data Summary'!$O$5:$O$10, B45, 'Data Summary'!$AN$5:$AN$10)</f>
        <v>0</v>
      </c>
      <c r="H45" s="183" t="s">
        <v>614</v>
      </c>
      <c r="I45" s="175">
        <f ca="1">SUM('Data Summary'!AH5:AH10)</f>
        <v>0</v>
      </c>
      <c r="J45" s="173" t="str">
        <f ca="1">IF(I46=0,"",I45/I46)</f>
        <v/>
      </c>
      <c r="M45" s="169"/>
      <c r="N45" s="169"/>
      <c r="O45" s="169"/>
    </row>
    <row r="46" spans="2:15" ht="13.5" customHeight="1" x14ac:dyDescent="0.2">
      <c r="B46" s="176" t="s">
        <v>423</v>
      </c>
      <c r="C46" s="172">
        <f ca="1">COUNTIF('Data Summary'!$O$5:$O$10,$B46)</f>
        <v>0</v>
      </c>
      <c r="D46" s="173" t="str">
        <f t="shared" ca="1" si="1"/>
        <v/>
      </c>
      <c r="E46" s="172">
        <f ca="1">SUMIF('Data Summary'!$O$5:$O$10, B46, 'Data Summary'!$AI$5:$AI$10)</f>
        <v>0</v>
      </c>
      <c r="F46" s="174">
        <f ca="1">SUMIF('Data Summary'!$O$5:$O$10, B46, 'Data Summary'!$AN$5:$AN$10)</f>
        <v>0</v>
      </c>
      <c r="H46" s="170" t="s">
        <v>646</v>
      </c>
      <c r="I46" s="181">
        <f ca="1">SUM(I44:I45)</f>
        <v>0</v>
      </c>
      <c r="J46" s="179" t="str">
        <f ca="1">IF(I46=0,"",I46/I46)</f>
        <v/>
      </c>
      <c r="M46" s="276"/>
      <c r="N46" s="276"/>
      <c r="O46" s="276"/>
    </row>
    <row r="47" spans="2:15" ht="13.5" customHeight="1" x14ac:dyDescent="0.2">
      <c r="B47" s="176" t="s">
        <v>429</v>
      </c>
      <c r="C47" s="172">
        <f ca="1">COUNTIF('Data Summary'!$O$5:$O$10,$B47)</f>
        <v>0</v>
      </c>
      <c r="D47" s="173" t="str">
        <f t="shared" ca="1" si="1"/>
        <v/>
      </c>
      <c r="E47" s="172">
        <f ca="1">SUMIF('Data Summary'!$O$5:$O$10, B47, 'Data Summary'!$AI$5:$AI$10)</f>
        <v>0</v>
      </c>
      <c r="F47" s="174">
        <f ca="1">SUMIF('Data Summary'!$O$5:$O$10, B47, 'Data Summary'!$AN$5:$AN$10)</f>
        <v>0</v>
      </c>
      <c r="M47" s="169"/>
      <c r="N47" s="169"/>
      <c r="O47" s="169"/>
    </row>
    <row r="48" spans="2:15" ht="13.5" customHeight="1" x14ac:dyDescent="0.2">
      <c r="B48" s="176" t="s">
        <v>435</v>
      </c>
      <c r="C48" s="172">
        <f ca="1">COUNTIF('Data Summary'!$O$5:$O$10,$B48)</f>
        <v>0</v>
      </c>
      <c r="D48" s="173" t="str">
        <f t="shared" ca="1" si="1"/>
        <v/>
      </c>
      <c r="E48" s="172">
        <f ca="1">SUMIF('Data Summary'!$O$5:$O$10, B48, 'Data Summary'!$AI$5:$AI$10)</f>
        <v>0</v>
      </c>
      <c r="F48" s="174">
        <f ca="1">SUMIF('Data Summary'!$O$5:$O$10, B48, 'Data Summary'!$AN$5:$AN$10)</f>
        <v>0</v>
      </c>
      <c r="H48" s="270" t="s">
        <v>648</v>
      </c>
      <c r="I48" s="271"/>
      <c r="J48" s="272"/>
      <c r="M48" s="185"/>
      <c r="N48" s="278"/>
      <c r="O48" s="278"/>
    </row>
    <row r="49" spans="2:15" ht="13.5" customHeight="1" x14ac:dyDescent="0.2">
      <c r="B49" s="176" t="s">
        <v>440</v>
      </c>
      <c r="C49" s="172">
        <f ca="1">COUNTIF('Data Summary'!$O$5:$O$10,$B49)</f>
        <v>0</v>
      </c>
      <c r="D49" s="173" t="str">
        <f t="shared" ca="1" si="1"/>
        <v/>
      </c>
      <c r="E49" s="172">
        <f ca="1">SUMIF('Data Summary'!$O$5:$O$10, B49, 'Data Summary'!$AI$5:$AI$10)</f>
        <v>0</v>
      </c>
      <c r="F49" s="174">
        <f ca="1">SUMIF('Data Summary'!$O$5:$O$10, B49, 'Data Summary'!$AN$5:$AN$10)</f>
        <v>0</v>
      </c>
      <c r="H49" s="186"/>
      <c r="M49" s="184"/>
      <c r="N49" s="279"/>
      <c r="O49" s="279"/>
    </row>
    <row r="50" spans="2:15" ht="13.5" customHeight="1" x14ac:dyDescent="0.2">
      <c r="B50" s="176" t="s">
        <v>443</v>
      </c>
      <c r="C50" s="172">
        <f ca="1">COUNTIF('Data Summary'!$O$5:$O$10,$B50)</f>
        <v>0</v>
      </c>
      <c r="D50" s="173" t="str">
        <f t="shared" ca="1" si="1"/>
        <v/>
      </c>
      <c r="E50" s="172">
        <f ca="1">SUMIF('Data Summary'!$O$5:$O$10, B50, 'Data Summary'!$AI$5:$AI$10)</f>
        <v>0</v>
      </c>
      <c r="F50" s="174">
        <f ca="1">SUMIF('Data Summary'!$O$5:$O$10, B50, 'Data Summary'!$AN$5:$AN$10)</f>
        <v>0</v>
      </c>
      <c r="H50" s="169"/>
      <c r="I50" s="170" t="s">
        <v>814</v>
      </c>
      <c r="J50" s="170" t="s">
        <v>815</v>
      </c>
      <c r="M50" s="169"/>
      <c r="N50" s="169"/>
      <c r="O50" s="169"/>
    </row>
    <row r="51" spans="2:15" ht="13.5" customHeight="1" x14ac:dyDescent="0.2">
      <c r="B51" s="176" t="s">
        <v>447</v>
      </c>
      <c r="C51" s="172">
        <f ca="1">COUNTIF('Data Summary'!$O$5:$O$10,$B51)</f>
        <v>0</v>
      </c>
      <c r="D51" s="173" t="str">
        <f t="shared" ca="1" si="1"/>
        <v/>
      </c>
      <c r="E51" s="172">
        <f ca="1">SUMIF('Data Summary'!$O$5:$O$10, B51, 'Data Summary'!$AI$5:$AI$10)</f>
        <v>0</v>
      </c>
      <c r="F51" s="174">
        <f ca="1">SUMIF('Data Summary'!$O$5:$O$10, B51, 'Data Summary'!$AN$5:$AN$10)</f>
        <v>0</v>
      </c>
      <c r="H51" s="187" t="s">
        <v>594</v>
      </c>
      <c r="I51" s="175">
        <f ca="1">SUM('Data Summary'!AB5:AB10)</f>
        <v>0</v>
      </c>
      <c r="J51" s="173" t="str">
        <f ca="1">IF(I56=0,"",I51/I56)</f>
        <v/>
      </c>
      <c r="M51" s="169"/>
      <c r="N51" s="169"/>
      <c r="O51" s="169"/>
    </row>
    <row r="52" spans="2:15" ht="13.5" customHeight="1" x14ac:dyDescent="0.2">
      <c r="B52" s="176" t="s">
        <v>451</v>
      </c>
      <c r="C52" s="172">
        <f ca="1">COUNTIF('Data Summary'!$O$5:$O$10,$B52)</f>
        <v>0</v>
      </c>
      <c r="D52" s="173" t="str">
        <f t="shared" ca="1" si="1"/>
        <v/>
      </c>
      <c r="E52" s="172">
        <f ca="1">SUMIF('Data Summary'!$O$5:$O$10, B52, 'Data Summary'!$AI$5:$AI$10)</f>
        <v>0</v>
      </c>
      <c r="F52" s="174">
        <f ca="1">SUMIF('Data Summary'!$O$5:$O$10, B52, 'Data Summary'!$AN$5:$AN$10)</f>
        <v>0</v>
      </c>
      <c r="H52" s="187" t="s">
        <v>556</v>
      </c>
      <c r="I52" s="175">
        <f ca="1">SUM('Data Summary'!AC5:AC10)</f>
        <v>0</v>
      </c>
      <c r="J52" s="173" t="str">
        <f ca="1">IF(I56=0,"",I52/I56)</f>
        <v/>
      </c>
      <c r="M52" s="276"/>
      <c r="N52" s="276"/>
      <c r="O52" s="276"/>
    </row>
    <row r="53" spans="2:15" ht="13.5" customHeight="1" x14ac:dyDescent="0.2">
      <c r="B53" s="176" t="s">
        <v>455</v>
      </c>
      <c r="C53" s="172">
        <f ca="1">COUNTIF('Data Summary'!$O$5:$O$10,$B53)</f>
        <v>0</v>
      </c>
      <c r="D53" s="173" t="str">
        <f t="shared" ca="1" si="1"/>
        <v/>
      </c>
      <c r="E53" s="172">
        <f ca="1">SUMIF('Data Summary'!$O$5:$O$10, B53, 'Data Summary'!$AI$5:$AI$10)</f>
        <v>0</v>
      </c>
      <c r="F53" s="174">
        <f ca="1">SUMIF('Data Summary'!$O$5:$O$10, B53, 'Data Summary'!$AN$5:$AN$10)</f>
        <v>0</v>
      </c>
      <c r="H53" s="187" t="s">
        <v>557</v>
      </c>
      <c r="I53" s="175">
        <f ca="1">SUM('Data Summary'!AD5:AD10)</f>
        <v>0</v>
      </c>
      <c r="J53" s="173" t="str">
        <f ca="1">IF(I56=0,"",I53/I56)</f>
        <v/>
      </c>
      <c r="M53" s="169"/>
      <c r="N53" s="169"/>
      <c r="O53" s="169"/>
    </row>
    <row r="54" spans="2:15" ht="13.5" customHeight="1" x14ac:dyDescent="0.2">
      <c r="B54" s="177" t="s">
        <v>458</v>
      </c>
      <c r="C54" s="172">
        <f ca="1">COUNTIF('Data Summary'!$O$5:$O$10,$B54)</f>
        <v>0</v>
      </c>
      <c r="D54" s="173" t="str">
        <f t="shared" ca="1" si="1"/>
        <v/>
      </c>
      <c r="E54" s="172">
        <f ca="1">SUMIF('Data Summary'!$O$5:$O$10, B54, 'Data Summary'!$AI$5:$AI$10)</f>
        <v>0</v>
      </c>
      <c r="F54" s="174">
        <f ca="1">SUMIF('Data Summary'!$O$5:$O$10, B54, 'Data Summary'!$AN$5:$AN$10)</f>
        <v>0</v>
      </c>
      <c r="H54" s="187" t="s">
        <v>558</v>
      </c>
      <c r="I54" s="175">
        <f ca="1">SUM('Data Summary'!AE5:AE10)</f>
        <v>0</v>
      </c>
      <c r="J54" s="173" t="str">
        <f ca="1">IF(I56=0,"",I54/I56)</f>
        <v/>
      </c>
      <c r="M54" s="169"/>
      <c r="N54" s="169"/>
      <c r="O54" s="185"/>
    </row>
    <row r="55" spans="2:15" ht="13.5" customHeight="1" x14ac:dyDescent="0.2">
      <c r="B55" s="177" t="s">
        <v>461</v>
      </c>
      <c r="C55" s="172">
        <f ca="1">COUNTIF('Data Summary'!$O$5:$O$10,$B55)</f>
        <v>0</v>
      </c>
      <c r="D55" s="173" t="str">
        <f t="shared" ca="1" si="1"/>
        <v/>
      </c>
      <c r="E55" s="172">
        <f ca="1">SUMIF('Data Summary'!$O$5:$O$10, B55, 'Data Summary'!$AI$5:$AI$10)</f>
        <v>0</v>
      </c>
      <c r="F55" s="174">
        <f ca="1">SUMIF('Data Summary'!$O$5:$O$10, B55, 'Data Summary'!$AN$5:$AN$10)</f>
        <v>0</v>
      </c>
      <c r="H55" s="188" t="s">
        <v>559</v>
      </c>
      <c r="I55" s="175">
        <f ca="1">SUM('Data Summary'!AF5:AF10)</f>
        <v>0</v>
      </c>
      <c r="J55" s="173" t="str">
        <f ca="1">IF(I56=0,"",I55/I56)</f>
        <v/>
      </c>
      <c r="M55" s="280"/>
      <c r="N55" s="280"/>
      <c r="O55" s="189"/>
    </row>
    <row r="56" spans="2:15" ht="13.5" customHeight="1" x14ac:dyDescent="0.2">
      <c r="B56" s="177" t="s">
        <v>464</v>
      </c>
      <c r="C56" s="172">
        <f ca="1">COUNTIF('Data Summary'!$O$5:$O$10,$B56)</f>
        <v>0</v>
      </c>
      <c r="D56" s="173" t="str">
        <f t="shared" ca="1" si="1"/>
        <v/>
      </c>
      <c r="E56" s="172">
        <f ca="1">SUMIF('Data Summary'!$O$5:$O$10, B56, 'Data Summary'!$AI$5:$AI$10)</f>
        <v>0</v>
      </c>
      <c r="F56" s="174">
        <f ca="1">SUMIF('Data Summary'!$O$5:$O$10, B56, 'Data Summary'!$AN$5:$AN$10)</f>
        <v>0</v>
      </c>
      <c r="H56" s="170" t="s">
        <v>646</v>
      </c>
      <c r="I56" s="181">
        <f ca="1">SUM(I51:I55)</f>
        <v>0</v>
      </c>
      <c r="J56" s="179" t="str">
        <f ca="1">IF(I56=0,"",I56/I56)</f>
        <v/>
      </c>
      <c r="M56" s="275"/>
      <c r="N56" s="275"/>
      <c r="O56" s="189"/>
    </row>
    <row r="57" spans="2:15" ht="13.5" customHeight="1" x14ac:dyDescent="0.2">
      <c r="B57" s="176" t="s">
        <v>467</v>
      </c>
      <c r="C57" s="172">
        <f ca="1">COUNTIF('Data Summary'!$O$5:$O$10,$B57)</f>
        <v>0</v>
      </c>
      <c r="D57" s="173" t="str">
        <f t="shared" ca="1" si="1"/>
        <v/>
      </c>
      <c r="E57" s="172">
        <f ca="1">SUMIF('Data Summary'!$O$5:$O$10, B57, 'Data Summary'!$AI$5:$AI$10)</f>
        <v>0</v>
      </c>
      <c r="F57" s="174">
        <f ca="1">SUMIF('Data Summary'!$O$5:$O$10, B57, 'Data Summary'!$AN$5:$AN$10)</f>
        <v>0</v>
      </c>
      <c r="H57" s="185"/>
      <c r="I57" s="190"/>
      <c r="J57" s="191"/>
      <c r="M57" s="169"/>
      <c r="N57" s="169"/>
      <c r="O57" s="189"/>
    </row>
    <row r="58" spans="2:15" ht="13.5" customHeight="1" x14ac:dyDescent="0.2">
      <c r="B58" s="177" t="s">
        <v>469</v>
      </c>
      <c r="C58" s="172">
        <f ca="1">COUNTIF('Data Summary'!$O$5:$O$10,$B58)</f>
        <v>0</v>
      </c>
      <c r="D58" s="173" t="str">
        <f t="shared" ca="1" si="1"/>
        <v/>
      </c>
      <c r="E58" s="172">
        <f ca="1">SUMIF('Data Summary'!$O$5:$O$10, B58, 'Data Summary'!$AI$5:$AI$10)</f>
        <v>0</v>
      </c>
      <c r="F58" s="174">
        <f ca="1">SUMIF('Data Summary'!$O$5:$O$10, B58, 'Data Summary'!$AN$5:$AN$10)</f>
        <v>0</v>
      </c>
      <c r="H58" s="274" t="s">
        <v>760</v>
      </c>
      <c r="I58" s="269"/>
      <c r="J58" s="269"/>
      <c r="M58" s="169"/>
      <c r="N58" s="169"/>
      <c r="O58" s="189"/>
    </row>
    <row r="59" spans="2:15" ht="13.5" customHeight="1" x14ac:dyDescent="0.2">
      <c r="B59" s="177" t="s">
        <v>471</v>
      </c>
      <c r="C59" s="172">
        <f ca="1">COUNTIF('Data Summary'!$O$5:$O$10,$B59)</f>
        <v>0</v>
      </c>
      <c r="D59" s="173" t="str">
        <f t="shared" ca="1" si="1"/>
        <v/>
      </c>
      <c r="E59" s="172">
        <f ca="1">SUMIF('Data Summary'!$O$5:$O$10, B59, 'Data Summary'!$AI$5:$AI$10)</f>
        <v>0</v>
      </c>
      <c r="F59" s="174">
        <f ca="1">SUMIF('Data Summary'!$O$5:$O$10, B59, 'Data Summary'!$AN$5:$AN$10)</f>
        <v>0</v>
      </c>
      <c r="M59" s="169"/>
      <c r="N59" s="169"/>
      <c r="O59" s="189"/>
    </row>
    <row r="60" spans="2:15" ht="13.5" customHeight="1" x14ac:dyDescent="0.2">
      <c r="B60" s="176" t="s">
        <v>473</v>
      </c>
      <c r="C60" s="172">
        <f ca="1">COUNTIF('Data Summary'!$O$5:$O$10,$B60)</f>
        <v>0</v>
      </c>
      <c r="D60" s="173" t="str">
        <f t="shared" ca="1" si="1"/>
        <v/>
      </c>
      <c r="E60" s="172">
        <f ca="1">SUMIF('Data Summary'!$O$5:$O$10, B60, 'Data Summary'!$AI$5:$AI$10)</f>
        <v>0</v>
      </c>
      <c r="F60" s="174">
        <f ca="1">SUMIF('Data Summary'!$O$5:$O$10, B60, 'Data Summary'!$AN$5:$AN$10)</f>
        <v>0</v>
      </c>
      <c r="H60" s="170" t="s">
        <v>749</v>
      </c>
      <c r="I60" s="263" t="s">
        <v>750</v>
      </c>
      <c r="J60" s="263"/>
      <c r="M60" s="169"/>
      <c r="N60" s="169"/>
      <c r="O60" s="189"/>
    </row>
    <row r="61" spans="2:15" ht="13.5" customHeight="1" x14ac:dyDescent="0.2">
      <c r="B61" s="176" t="s">
        <v>475</v>
      </c>
      <c r="C61" s="172">
        <f ca="1">COUNTIF('Data Summary'!$O$5:$O$10,$B61)</f>
        <v>0</v>
      </c>
      <c r="D61" s="173" t="str">
        <f t="shared" ca="1" si="1"/>
        <v/>
      </c>
      <c r="E61" s="172">
        <f ca="1">SUMIF('Data Summary'!$O$5:$O$10, B61, 'Data Summary'!$AI$5:$AI$10)</f>
        <v>0</v>
      </c>
      <c r="F61" s="174">
        <f ca="1">SUMIF('Data Summary'!$O$5:$O$10, B61, 'Data Summary'!$AN$5:$AN$10)</f>
        <v>0</v>
      </c>
      <c r="H61" s="175">
        <f ca="1">'Data Summary'!Y11</f>
        <v>0</v>
      </c>
      <c r="I61" s="264">
        <f ca="1">'Data Summary'!Z11</f>
        <v>0</v>
      </c>
      <c r="J61" s="264"/>
      <c r="M61" s="169"/>
      <c r="N61" s="169"/>
      <c r="O61" s="189"/>
    </row>
    <row r="62" spans="2:15" ht="13.5" customHeight="1" x14ac:dyDescent="0.2">
      <c r="B62" s="176" t="s">
        <v>114</v>
      </c>
      <c r="C62" s="172">
        <f ca="1">COUNTIF('Data Summary'!$O$5:$O$10,$B62)</f>
        <v>0</v>
      </c>
      <c r="D62" s="173" t="str">
        <f t="shared" ca="1" si="1"/>
        <v/>
      </c>
      <c r="E62" s="172">
        <f ca="1">SUMIF('Data Summary'!$O$5:$O$10, B62, 'Data Summary'!$AI$5:$AI$10)</f>
        <v>0</v>
      </c>
      <c r="F62" s="174">
        <f ca="1">SUMIF('Data Summary'!$O$5:$O$10, B62, 'Data Summary'!$AN$5:$AN$10)</f>
        <v>0</v>
      </c>
      <c r="H62" s="185"/>
      <c r="I62" s="190"/>
      <c r="J62" s="191"/>
      <c r="M62" s="169"/>
      <c r="N62" s="169"/>
      <c r="O62" s="189"/>
    </row>
    <row r="63" spans="2:15" ht="13.5" customHeight="1" x14ac:dyDescent="0.2">
      <c r="B63" s="176" t="s">
        <v>478</v>
      </c>
      <c r="C63" s="172">
        <f ca="1">COUNTIF('Data Summary'!$O$5:$O$10,$B63)</f>
        <v>0</v>
      </c>
      <c r="D63" s="173" t="str">
        <f t="shared" ca="1" si="1"/>
        <v/>
      </c>
      <c r="E63" s="172">
        <f ca="1">SUMIF('Data Summary'!$O$5:$O$10, B63, 'Data Summary'!$AI$5:$AI$10)</f>
        <v>0</v>
      </c>
      <c r="F63" s="174">
        <f ca="1">SUMIF('Data Summary'!$O$5:$O$10, B63, 'Data Summary'!$AN$5:$AN$10)</f>
        <v>0</v>
      </c>
      <c r="H63" s="269" t="s">
        <v>762</v>
      </c>
      <c r="I63" s="269"/>
      <c r="J63" s="269"/>
      <c r="M63" s="169"/>
      <c r="N63" s="169"/>
      <c r="O63" s="189"/>
    </row>
    <row r="64" spans="2:15" ht="13.5" customHeight="1" x14ac:dyDescent="0.2">
      <c r="B64" s="176" t="s">
        <v>480</v>
      </c>
      <c r="C64" s="172">
        <f ca="1">COUNTIF('Data Summary'!$O$5:$O$10,$B64)</f>
        <v>0</v>
      </c>
      <c r="D64" s="173" t="str">
        <f t="shared" ca="1" si="1"/>
        <v/>
      </c>
      <c r="E64" s="172">
        <f ca="1">SUMIF('Data Summary'!$O$5:$O$10, B64, 'Data Summary'!$AI$5:$AI$10)</f>
        <v>0</v>
      </c>
      <c r="F64" s="174">
        <f ca="1">SUMIF('Data Summary'!$O$5:$O$10, B64, 'Data Summary'!$AN$5:$AN$10)</f>
        <v>0</v>
      </c>
      <c r="M64" s="169"/>
      <c r="N64" s="169"/>
      <c r="O64" s="189"/>
    </row>
    <row r="65" spans="2:15" ht="13.5" customHeight="1" x14ac:dyDescent="0.2">
      <c r="B65" s="176" t="s">
        <v>481</v>
      </c>
      <c r="C65" s="172">
        <f ca="1">COUNTIF('Data Summary'!$O$5:$O$10,$B65)</f>
        <v>0</v>
      </c>
      <c r="D65" s="173" t="str">
        <f t="shared" ca="1" si="1"/>
        <v/>
      </c>
      <c r="E65" s="172">
        <f ca="1">SUMIF('Data Summary'!$O$5:$O$10, B65, 'Data Summary'!$AI$5:$AI$10)</f>
        <v>0</v>
      </c>
      <c r="F65" s="174">
        <f ca="1">SUMIF('Data Summary'!$O$5:$O$10, B65, 'Data Summary'!$AN$5:$AN$10)</f>
        <v>0</v>
      </c>
      <c r="J65" s="170" t="s">
        <v>567</v>
      </c>
      <c r="M65" s="169"/>
      <c r="N65" s="169"/>
      <c r="O65" s="189"/>
    </row>
    <row r="66" spans="2:15" ht="13.5" customHeight="1" x14ac:dyDescent="0.2">
      <c r="B66" s="176" t="s">
        <v>483</v>
      </c>
      <c r="C66" s="172">
        <f ca="1">COUNTIF('Data Summary'!$O$5:$O$10,$B66)</f>
        <v>0</v>
      </c>
      <c r="D66" s="173" t="str">
        <f t="shared" ca="1" si="1"/>
        <v/>
      </c>
      <c r="E66" s="172">
        <f ca="1">SUMIF('Data Summary'!$O$5:$O$10, B66, 'Data Summary'!$AI$5:$AI$10)</f>
        <v>0</v>
      </c>
      <c r="F66" s="174">
        <f ca="1">SUMIF('Data Summary'!$O$5:$O$10, B66, 'Data Summary'!$AN$5:$AN$10)</f>
        <v>0</v>
      </c>
      <c r="H66" s="260" t="s">
        <v>757</v>
      </c>
      <c r="I66" s="260"/>
      <c r="J66" s="192" t="str">
        <f ca="1">'Data Summary'!AQ11</f>
        <v>£   -</v>
      </c>
      <c r="M66" s="169"/>
      <c r="N66" s="169"/>
      <c r="O66" s="189"/>
    </row>
    <row r="67" spans="2:15" ht="13.5" customHeight="1" x14ac:dyDescent="0.2">
      <c r="B67" s="176" t="s">
        <v>485</v>
      </c>
      <c r="C67" s="172">
        <f ca="1">COUNTIF('Data Summary'!$O$5:$O$10,$B67)</f>
        <v>0</v>
      </c>
      <c r="D67" s="173" t="str">
        <f t="shared" ca="1" si="1"/>
        <v/>
      </c>
      <c r="E67" s="172">
        <f ca="1">SUMIF('Data Summary'!$O$5:$O$10, B67, 'Data Summary'!$AI$5:$AI$10)</f>
        <v>0</v>
      </c>
      <c r="F67" s="174">
        <f ca="1">SUMIF('Data Summary'!$O$5:$O$10, B67, 'Data Summary'!$AN$5:$AN$10)</f>
        <v>0</v>
      </c>
      <c r="H67" s="260" t="s">
        <v>758</v>
      </c>
      <c r="I67" s="260"/>
      <c r="J67" s="192" t="str">
        <f ca="1">'Data Summary'!AR11</f>
        <v>£   -</v>
      </c>
      <c r="M67" s="169"/>
      <c r="N67" s="169"/>
      <c r="O67" s="189"/>
    </row>
    <row r="68" spans="2:15" ht="13.5" customHeight="1" x14ac:dyDescent="0.2">
      <c r="B68" s="176" t="s">
        <v>487</v>
      </c>
      <c r="C68" s="172">
        <f ca="1">COUNTIF('Data Summary'!$O$5:$O$10,$B68)</f>
        <v>0</v>
      </c>
      <c r="D68" s="173" t="str">
        <f t="shared" ca="1" si="1"/>
        <v/>
      </c>
      <c r="E68" s="172">
        <f ca="1">SUMIF('Data Summary'!$O$5:$O$10, B68, 'Data Summary'!$AI$5:$AI$10)</f>
        <v>0</v>
      </c>
      <c r="F68" s="174">
        <f ca="1">SUMIF('Data Summary'!$O$5:$O$10, B68, 'Data Summary'!$AN$5:$AN$10)</f>
        <v>0</v>
      </c>
      <c r="H68" s="185"/>
      <c r="I68" s="190"/>
      <c r="J68" s="191"/>
      <c r="M68" s="169"/>
      <c r="N68" s="169"/>
      <c r="O68" s="189"/>
    </row>
    <row r="69" spans="2:15" ht="13.5" customHeight="1" x14ac:dyDescent="0.2">
      <c r="B69" s="176" t="s">
        <v>489</v>
      </c>
      <c r="C69" s="172">
        <f ca="1">COUNTIF('Data Summary'!$O$5:$O$10,$B69)</f>
        <v>0</v>
      </c>
      <c r="D69" s="173" t="str">
        <f t="shared" ca="1" si="1"/>
        <v/>
      </c>
      <c r="E69" s="172">
        <f ca="1">SUMIF('Data Summary'!$O$5:$O$10, B69, 'Data Summary'!$AI$5:$AI$10)</f>
        <v>0</v>
      </c>
      <c r="F69" s="174">
        <f ca="1">SUMIF('Data Summary'!$O$5:$O$10, B69, 'Data Summary'!$AN$5:$AN$10)</f>
        <v>0</v>
      </c>
      <c r="H69" s="265" t="s">
        <v>735</v>
      </c>
      <c r="I69" s="266"/>
      <c r="J69" s="267"/>
      <c r="M69" s="169"/>
      <c r="N69" s="169"/>
      <c r="O69" s="189"/>
    </row>
    <row r="70" spans="2:15" ht="13.5" customHeight="1" x14ac:dyDescent="0.2">
      <c r="B70" s="176" t="s">
        <v>491</v>
      </c>
      <c r="C70" s="172">
        <f ca="1">COUNTIF('Data Summary'!$O$5:$O$10,$B70)</f>
        <v>0</v>
      </c>
      <c r="D70" s="173" t="str">
        <f t="shared" ref="D70:D97" ca="1" si="2">IF($C$98=0,"",C70/$C$98)</f>
        <v/>
      </c>
      <c r="E70" s="172">
        <f ca="1">SUMIF('Data Summary'!$O$5:$O$10, B70, 'Data Summary'!$AI$5:$AI$10)</f>
        <v>0</v>
      </c>
      <c r="F70" s="174">
        <f ca="1">SUMIF('Data Summary'!$O$5:$O$10, B70, 'Data Summary'!$AN$5:$AN$10)</f>
        <v>0</v>
      </c>
      <c r="M70" s="169"/>
      <c r="N70" s="169"/>
      <c r="O70" s="189"/>
    </row>
    <row r="71" spans="2:15" ht="13.5" customHeight="1" x14ac:dyDescent="0.2">
      <c r="B71" s="176" t="s">
        <v>493</v>
      </c>
      <c r="C71" s="172">
        <f ca="1">COUNTIF('Data Summary'!$O$5:$O$10,$B71)</f>
        <v>0</v>
      </c>
      <c r="D71" s="173" t="str">
        <f t="shared" ca="1" si="2"/>
        <v/>
      </c>
      <c r="E71" s="172">
        <f ca="1">SUMIF('Data Summary'!$O$5:$O$10, B71, 'Data Summary'!$AI$5:$AI$10)</f>
        <v>0</v>
      </c>
      <c r="F71" s="174">
        <f ca="1">SUMIF('Data Summary'!$O$5:$O$10, B71, 'Data Summary'!$AN$5:$AN$10)</f>
        <v>0</v>
      </c>
      <c r="I71" s="185"/>
      <c r="J71" s="170" t="s">
        <v>567</v>
      </c>
      <c r="M71" s="169"/>
      <c r="N71" s="169"/>
      <c r="O71" s="189"/>
    </row>
    <row r="72" spans="2:15" ht="13.5" customHeight="1" x14ac:dyDescent="0.2">
      <c r="B72" s="176" t="s">
        <v>495</v>
      </c>
      <c r="C72" s="172">
        <f ca="1">COUNTIF('Data Summary'!$O$5:$O$10,$B72)</f>
        <v>0</v>
      </c>
      <c r="D72" s="173" t="str">
        <f t="shared" ca="1" si="2"/>
        <v/>
      </c>
      <c r="E72" s="172">
        <f ca="1">SUMIF('Data Summary'!$O$5:$O$10, B72, 'Data Summary'!$AI$5:$AI$10)</f>
        <v>0</v>
      </c>
      <c r="F72" s="174">
        <f ca="1">SUMIF('Data Summary'!$O$5:$O$10, B72, 'Data Summary'!$AN$5:$AN$10)</f>
        <v>0</v>
      </c>
      <c r="H72" s="260" t="s">
        <v>741</v>
      </c>
      <c r="I72" s="260"/>
      <c r="J72" s="192" t="str">
        <f ca="1">'Data Summary'!AS11</f>
        <v xml:space="preserve">£                                   -     </v>
      </c>
      <c r="M72" s="169"/>
      <c r="N72" s="169"/>
      <c r="O72" s="189"/>
    </row>
    <row r="73" spans="2:15" ht="13.5" customHeight="1" x14ac:dyDescent="0.2">
      <c r="B73" s="176" t="s">
        <v>496</v>
      </c>
      <c r="C73" s="172">
        <f ca="1">COUNTIF('Data Summary'!$O$5:$O$10,$B73)</f>
        <v>0</v>
      </c>
      <c r="D73" s="173" t="str">
        <f t="shared" ca="1" si="2"/>
        <v/>
      </c>
      <c r="E73" s="172">
        <f ca="1">SUMIF('Data Summary'!$O$5:$O$10, B73, 'Data Summary'!$AI$5:$AI$10)</f>
        <v>0</v>
      </c>
      <c r="F73" s="174">
        <f ca="1">SUMIF('Data Summary'!$O$5:$O$10, B73, 'Data Summary'!$AN$5:$AN$10)</f>
        <v>0</v>
      </c>
      <c r="H73" s="260" t="s">
        <v>742</v>
      </c>
      <c r="I73" s="260"/>
      <c r="J73" s="192" t="str">
        <f ca="1">'Data Summary'!AT11</f>
        <v xml:space="preserve">£                             -     </v>
      </c>
      <c r="M73" s="169"/>
      <c r="N73" s="169"/>
      <c r="O73" s="189"/>
    </row>
    <row r="74" spans="2:15" ht="13.5" customHeight="1" x14ac:dyDescent="0.2">
      <c r="B74" s="176" t="s">
        <v>498</v>
      </c>
      <c r="C74" s="172">
        <f ca="1">COUNTIF('Data Summary'!$O$5:$O$10,$B74)</f>
        <v>0</v>
      </c>
      <c r="D74" s="173" t="str">
        <f t="shared" ca="1" si="2"/>
        <v/>
      </c>
      <c r="E74" s="172">
        <f ca="1">SUMIF('Data Summary'!$O$5:$O$10, B74, 'Data Summary'!$AI$5:$AI$10)</f>
        <v>0</v>
      </c>
      <c r="F74" s="174">
        <f ca="1">SUMIF('Data Summary'!$O$5:$O$10, B74, 'Data Summary'!$AN$5:$AN$10)</f>
        <v>0</v>
      </c>
      <c r="H74" s="169"/>
      <c r="I74" s="185"/>
      <c r="J74" s="169"/>
      <c r="M74" s="169"/>
      <c r="N74" s="169"/>
      <c r="O74" s="189"/>
    </row>
    <row r="75" spans="2:15" ht="13.5" customHeight="1" x14ac:dyDescent="0.2">
      <c r="B75" s="176" t="s">
        <v>500</v>
      </c>
      <c r="C75" s="172">
        <f ca="1">COUNTIF('Data Summary'!$O$5:$O$10,$B75)</f>
        <v>0</v>
      </c>
      <c r="D75" s="173" t="str">
        <f t="shared" ca="1" si="2"/>
        <v/>
      </c>
      <c r="E75" s="172">
        <f ca="1">SUMIF('Data Summary'!$O$5:$O$10, B75, 'Data Summary'!$AI$5:$AI$10)</f>
        <v>0</v>
      </c>
      <c r="F75" s="174">
        <f ca="1">SUMIF('Data Summary'!$O$5:$O$10, B75, 'Data Summary'!$AN$5:$AN$10)</f>
        <v>0</v>
      </c>
      <c r="H75" s="169"/>
      <c r="I75" s="189"/>
      <c r="M75" s="169"/>
      <c r="N75" s="169"/>
      <c r="O75" s="189"/>
    </row>
    <row r="76" spans="2:15" ht="13.5" customHeight="1" x14ac:dyDescent="0.2">
      <c r="B76" s="176" t="s">
        <v>502</v>
      </c>
      <c r="C76" s="172">
        <f ca="1">COUNTIF('Data Summary'!$O$5:$O$10,$B76)</f>
        <v>0</v>
      </c>
      <c r="D76" s="173" t="str">
        <f t="shared" ca="1" si="2"/>
        <v/>
      </c>
      <c r="E76" s="172">
        <f ca="1">SUMIF('Data Summary'!$O$5:$O$10, B76, 'Data Summary'!$AI$5:$AI$10)</f>
        <v>0</v>
      </c>
      <c r="F76" s="174">
        <f ca="1">SUMIF('Data Summary'!$O$5:$O$10, B76, 'Data Summary'!$AN$5:$AN$10)</f>
        <v>0</v>
      </c>
      <c r="H76" s="261" t="s">
        <v>759</v>
      </c>
      <c r="I76" s="262"/>
      <c r="J76" s="262"/>
      <c r="M76" s="169"/>
      <c r="N76" s="169"/>
      <c r="O76" s="189"/>
    </row>
    <row r="77" spans="2:15" ht="13.5" customHeight="1" x14ac:dyDescent="0.2">
      <c r="B77" s="176" t="s">
        <v>504</v>
      </c>
      <c r="C77" s="172">
        <f ca="1">COUNTIF('Data Summary'!$O$5:$O$10,$B77)</f>
        <v>0</v>
      </c>
      <c r="D77" s="173" t="str">
        <f t="shared" ca="1" si="2"/>
        <v/>
      </c>
      <c r="E77" s="172">
        <f ca="1">SUMIF('Data Summary'!$O$5:$O$10, B77, 'Data Summary'!$AI$5:$AI$10)</f>
        <v>0</v>
      </c>
      <c r="F77" s="174">
        <f ca="1">SUMIF('Data Summary'!$O$5:$O$10, B77, 'Data Summary'!$AN$5:$AN$10)</f>
        <v>0</v>
      </c>
      <c r="M77" s="169"/>
      <c r="N77" s="169"/>
      <c r="O77" s="189"/>
    </row>
    <row r="78" spans="2:15" ht="13.5" customHeight="1" x14ac:dyDescent="0.2">
      <c r="B78" s="176" t="s">
        <v>506</v>
      </c>
      <c r="C78" s="172">
        <f ca="1">COUNTIF('Data Summary'!$O$5:$O$10,$B78)</f>
        <v>0</v>
      </c>
      <c r="D78" s="173" t="str">
        <f t="shared" ca="1" si="2"/>
        <v/>
      </c>
      <c r="E78" s="172">
        <f ca="1">SUMIF('Data Summary'!$O$5:$O$10, B78, 'Data Summary'!$AI$5:$AI$10)</f>
        <v>0</v>
      </c>
      <c r="F78" s="174">
        <f ca="1">SUMIF('Data Summary'!$O$5:$O$10, B78, 'Data Summary'!$AN$5:$AN$10)</f>
        <v>0</v>
      </c>
      <c r="H78" s="168" t="s">
        <v>747</v>
      </c>
      <c r="I78" s="263" t="s">
        <v>748</v>
      </c>
      <c r="J78" s="263"/>
      <c r="M78" s="169"/>
      <c r="N78" s="169"/>
      <c r="O78" s="189"/>
    </row>
    <row r="79" spans="2:15" ht="13.5" customHeight="1" x14ac:dyDescent="0.2">
      <c r="B79" s="176" t="s">
        <v>508</v>
      </c>
      <c r="C79" s="172">
        <f ca="1">COUNTIF('Data Summary'!$O$5:$O$10,$B79)</f>
        <v>0</v>
      </c>
      <c r="D79" s="173" t="str">
        <f t="shared" ca="1" si="2"/>
        <v/>
      </c>
      <c r="E79" s="172">
        <f ca="1">SUMIF('Data Summary'!$O$5:$O$10, B79, 'Data Summary'!$AI$5:$AI$10)</f>
        <v>0</v>
      </c>
      <c r="F79" s="174">
        <f ca="1">SUMIF('Data Summary'!$O$5:$O$10, B79, 'Data Summary'!$AN$5:$AN$10)</f>
        <v>0</v>
      </c>
      <c r="H79" s="175">
        <f ca="1">SUM('Data Summary'!AK5:AK10)</f>
        <v>0</v>
      </c>
      <c r="I79" s="264">
        <f ca="1">'Data Summary'!AL11</f>
        <v>0</v>
      </c>
      <c r="J79" s="264"/>
      <c r="M79" s="169"/>
      <c r="N79" s="169"/>
      <c r="O79" s="189"/>
    </row>
    <row r="80" spans="2:15" ht="13.5" customHeight="1" x14ac:dyDescent="0.2">
      <c r="B80" s="176" t="s">
        <v>509</v>
      </c>
      <c r="C80" s="172">
        <f ca="1">COUNTIF('Data Summary'!$O$5:$O$10,$B80)</f>
        <v>0</v>
      </c>
      <c r="D80" s="173" t="str">
        <f t="shared" ca="1" si="2"/>
        <v/>
      </c>
      <c r="E80" s="172">
        <f ca="1">SUMIF('Data Summary'!$O$5:$O$10, B80, 'Data Summary'!$AI$5:$AI$10)</f>
        <v>0</v>
      </c>
      <c r="F80" s="174">
        <f ca="1">SUMIF('Data Summary'!$O$5:$O$10, B80, 'Data Summary'!$AN$5:$AN$10)</f>
        <v>0</v>
      </c>
    </row>
    <row r="81" spans="2:15" ht="13.5" customHeight="1" x14ac:dyDescent="0.2">
      <c r="B81" s="176" t="s">
        <v>510</v>
      </c>
      <c r="C81" s="172">
        <f ca="1">COUNTIF('Data Summary'!$O$5:$O$10,$B81)</f>
        <v>0</v>
      </c>
      <c r="D81" s="173" t="str">
        <f t="shared" ca="1" si="2"/>
        <v/>
      </c>
      <c r="E81" s="172">
        <f ca="1">SUMIF('Data Summary'!$O$5:$O$10, B81, 'Data Summary'!$AI$5:$AI$10)</f>
        <v>0</v>
      </c>
      <c r="F81" s="174">
        <f ca="1">SUMIF('Data Summary'!$O$5:$O$10, B81, 'Data Summary'!$AN$5:$AN$10)</f>
        <v>0</v>
      </c>
      <c r="H81" s="269" t="s">
        <v>761</v>
      </c>
      <c r="I81" s="269"/>
      <c r="J81" s="269"/>
      <c r="M81" s="276"/>
      <c r="N81" s="276"/>
      <c r="O81" s="276"/>
    </row>
    <row r="82" spans="2:15" ht="13.5" customHeight="1" x14ac:dyDescent="0.2">
      <c r="B82" s="193" t="s">
        <v>511</v>
      </c>
      <c r="C82" s="172">
        <f ca="1">COUNTIF('Data Summary'!$O$5:$O$10,$B82)</f>
        <v>0</v>
      </c>
      <c r="D82" s="173" t="str">
        <f t="shared" ca="1" si="2"/>
        <v/>
      </c>
      <c r="E82" s="172">
        <f ca="1">SUMIF('Data Summary'!$O$5:$O$10, B82, 'Data Summary'!$AI$5:$AI$10)</f>
        <v>0</v>
      </c>
      <c r="F82" s="174">
        <f ca="1">SUMIF('Data Summary'!$O$5:$O$10, B82, 'Data Summary'!$AN$5:$AN$10)</f>
        <v>0</v>
      </c>
      <c r="M82" s="169"/>
      <c r="N82" s="169"/>
      <c r="O82" s="169"/>
    </row>
    <row r="83" spans="2:15" ht="13.5" customHeight="1" x14ac:dyDescent="0.2">
      <c r="B83" s="176" t="s">
        <v>512</v>
      </c>
      <c r="C83" s="172">
        <f ca="1">COUNTIF('Data Summary'!$O$5:$O$10,$B83)</f>
        <v>0</v>
      </c>
      <c r="D83" s="173" t="str">
        <f t="shared" ca="1" si="2"/>
        <v/>
      </c>
      <c r="E83" s="172">
        <f ca="1">SUMIF('Data Summary'!$O$5:$O$10, B83, 'Data Summary'!$AI$5:$AI$10)</f>
        <v>0</v>
      </c>
      <c r="F83" s="174">
        <f ca="1">SUMIF('Data Summary'!$O$5:$O$10, B83, 'Data Summary'!$AN$5:$AN$10)</f>
        <v>0</v>
      </c>
      <c r="J83" s="170" t="s">
        <v>567</v>
      </c>
      <c r="M83" s="169"/>
      <c r="N83" s="169"/>
      <c r="O83" s="185"/>
    </row>
    <row r="84" spans="2:15" ht="13.5" customHeight="1" x14ac:dyDescent="0.2">
      <c r="B84" s="176" t="s">
        <v>513</v>
      </c>
      <c r="C84" s="172">
        <f ca="1">COUNTIF('Data Summary'!$O$5:$O$10,$B84)</f>
        <v>0</v>
      </c>
      <c r="D84" s="173" t="str">
        <f t="shared" ca="1" si="2"/>
        <v/>
      </c>
      <c r="E84" s="172">
        <f ca="1">SUMIF('Data Summary'!$O$5:$O$10, B84, 'Data Summary'!$AI$5:$AI$10)</f>
        <v>0</v>
      </c>
      <c r="F84" s="174">
        <f ca="1">SUMIF('Data Summary'!$O$5:$O$10, B84, 'Data Summary'!$AN$5:$AN$10)</f>
        <v>0</v>
      </c>
      <c r="H84" s="268" t="s">
        <v>755</v>
      </c>
      <c r="I84" s="268"/>
      <c r="J84" s="192" t="str">
        <f ca="1">'Data Summary'!AU11</f>
        <v>£   -</v>
      </c>
      <c r="M84" s="275"/>
      <c r="N84" s="275"/>
      <c r="O84" s="189"/>
    </row>
    <row r="85" spans="2:15" ht="13.5" customHeight="1" x14ac:dyDescent="0.2">
      <c r="B85" s="176" t="s">
        <v>514</v>
      </c>
      <c r="C85" s="172">
        <f ca="1">COUNTIF('Data Summary'!$O$5:$O$10,$B85)</f>
        <v>0</v>
      </c>
      <c r="D85" s="173" t="str">
        <f t="shared" ca="1" si="2"/>
        <v/>
      </c>
      <c r="E85" s="172">
        <f ca="1">SUMIF('Data Summary'!$O$5:$O$10, B85, 'Data Summary'!$AI$5:$AI$10)</f>
        <v>0</v>
      </c>
      <c r="F85" s="174">
        <f ca="1">SUMIF('Data Summary'!$O$5:$O$10, B85, 'Data Summary'!$AN$5:$AN$10)</f>
        <v>0</v>
      </c>
      <c r="H85" s="260" t="s">
        <v>756</v>
      </c>
      <c r="I85" s="260"/>
      <c r="J85" s="192" t="str">
        <f ca="1">'Data Summary'!AV11</f>
        <v>£   -</v>
      </c>
      <c r="M85" s="275"/>
      <c r="N85" s="275"/>
      <c r="O85" s="189"/>
    </row>
    <row r="86" spans="2:15" ht="13.5" customHeight="1" x14ac:dyDescent="0.2">
      <c r="B86" s="176" t="s">
        <v>515</v>
      </c>
      <c r="C86" s="172">
        <f ca="1">COUNTIF('Data Summary'!$O$5:$O$10,$B86)</f>
        <v>0</v>
      </c>
      <c r="D86" s="173" t="str">
        <f t="shared" ca="1" si="2"/>
        <v/>
      </c>
      <c r="E86" s="172">
        <f ca="1">SUMIF('Data Summary'!$O$5:$O$10, B86, 'Data Summary'!$AI$5:$AI$10)</f>
        <v>0</v>
      </c>
      <c r="F86" s="174">
        <f ca="1">SUMIF('Data Summary'!$O$5:$O$10, B86, 'Data Summary'!$AN$5:$AN$10)</f>
        <v>0</v>
      </c>
      <c r="H86" s="194"/>
      <c r="I86" s="184"/>
    </row>
    <row r="87" spans="2:15" ht="13.5" customHeight="1" x14ac:dyDescent="0.2">
      <c r="B87" s="176" t="s">
        <v>516</v>
      </c>
      <c r="C87" s="172">
        <f ca="1">COUNTIF('Data Summary'!$O$5:$O$10,$B87)</f>
        <v>0</v>
      </c>
      <c r="D87" s="173" t="str">
        <f t="shared" ca="1" si="2"/>
        <v/>
      </c>
      <c r="E87" s="172">
        <f ca="1">SUMIF('Data Summary'!$O$5:$O$10, B87, 'Data Summary'!$AI$5:$AI$10)</f>
        <v>0</v>
      </c>
      <c r="F87" s="174">
        <f ca="1">SUMIF('Data Summary'!$O$5:$O$10, B87, 'Data Summary'!$AN$5:$AN$10)</f>
        <v>0</v>
      </c>
      <c r="H87" s="194"/>
      <c r="I87" s="184"/>
    </row>
    <row r="88" spans="2:15" ht="13.5" customHeight="1" x14ac:dyDescent="0.2">
      <c r="B88" s="177" t="s">
        <v>517</v>
      </c>
      <c r="C88" s="172">
        <f ca="1">COUNTIF('Data Summary'!$O$5:$O$10,$B88)</f>
        <v>0</v>
      </c>
      <c r="D88" s="173" t="str">
        <f t="shared" ca="1" si="2"/>
        <v/>
      </c>
      <c r="E88" s="172">
        <f ca="1">SUMIF('Data Summary'!$O$5:$O$10, B88, 'Data Summary'!$AI$5:$AI$10)</f>
        <v>0</v>
      </c>
      <c r="F88" s="174">
        <f ca="1">SUMIF('Data Summary'!$O$5:$O$10, B88, 'Data Summary'!$AN$5:$AN$10)</f>
        <v>0</v>
      </c>
      <c r="H88" s="270" t="s">
        <v>649</v>
      </c>
      <c r="I88" s="271"/>
      <c r="J88" s="272"/>
    </row>
    <row r="89" spans="2:15" ht="13.5" customHeight="1" x14ac:dyDescent="0.2">
      <c r="B89" s="176" t="s">
        <v>518</v>
      </c>
      <c r="C89" s="172">
        <f ca="1">COUNTIF('Data Summary'!$O$5:$O$10,$B89)</f>
        <v>0</v>
      </c>
      <c r="D89" s="173" t="str">
        <f t="shared" ca="1" si="2"/>
        <v/>
      </c>
      <c r="E89" s="172">
        <f ca="1">SUMIF('Data Summary'!$O$5:$O$10, B89, 'Data Summary'!$AI$5:$AI$10)</f>
        <v>0</v>
      </c>
      <c r="F89" s="174">
        <f ca="1">SUMIF('Data Summary'!$O$5:$O$10, B89, 'Data Summary'!$AN$5:$AN$10)</f>
        <v>0</v>
      </c>
    </row>
    <row r="90" spans="2:15" ht="13.5" customHeight="1" x14ac:dyDescent="0.2">
      <c r="B90" s="177" t="s">
        <v>519</v>
      </c>
      <c r="C90" s="172">
        <f ca="1">COUNTIF('Data Summary'!$O$5:$O$10,$B90)</f>
        <v>0</v>
      </c>
      <c r="D90" s="173" t="str">
        <f t="shared" ca="1" si="2"/>
        <v/>
      </c>
      <c r="E90" s="172">
        <f ca="1">SUMIF('Data Summary'!$O$5:$O$10, B90, 'Data Summary'!$AI$5:$AI$10)</f>
        <v>0</v>
      </c>
      <c r="F90" s="174">
        <f ca="1">SUMIF('Data Summary'!$O$5:$O$10, B90, 'Data Summary'!$AN$5:$AN$10)</f>
        <v>0</v>
      </c>
      <c r="I90" s="170" t="s">
        <v>650</v>
      </c>
    </row>
    <row r="91" spans="2:15" ht="13.5" customHeight="1" x14ac:dyDescent="0.2">
      <c r="B91" s="176" t="s">
        <v>520</v>
      </c>
      <c r="C91" s="172">
        <f ca="1">COUNTIF('Data Summary'!$O$5:$O$10,$B91)</f>
        <v>0</v>
      </c>
      <c r="D91" s="173" t="str">
        <f t="shared" ca="1" si="2"/>
        <v/>
      </c>
      <c r="E91" s="172">
        <f ca="1">SUMIF('Data Summary'!$O$5:$O$10, B91, 'Data Summary'!$AI$5:$AI$10)</f>
        <v>0</v>
      </c>
      <c r="F91" s="174">
        <f ca="1">SUMIF('Data Summary'!$O$5:$O$10, B91, 'Data Summary'!$AN$5:$AN$10)</f>
        <v>0</v>
      </c>
      <c r="H91" s="169"/>
      <c r="I91" s="175">
        <f ca="1">'Data Summary'!Q11</f>
        <v>0</v>
      </c>
    </row>
    <row r="92" spans="2:15" ht="13.5" customHeight="1" x14ac:dyDescent="0.2">
      <c r="B92" s="176" t="s">
        <v>521</v>
      </c>
      <c r="C92" s="172">
        <f ca="1">COUNTIF('Data Summary'!$O$5:$O$10,$B92)</f>
        <v>0</v>
      </c>
      <c r="D92" s="173" t="str">
        <f t="shared" ca="1" si="2"/>
        <v/>
      </c>
      <c r="E92" s="172">
        <f ca="1">SUMIF('Data Summary'!$O$5:$O$10, B92, 'Data Summary'!$AI$5:$AI$10)</f>
        <v>0</v>
      </c>
      <c r="F92" s="174">
        <f ca="1">SUMIF('Data Summary'!$O$5:$O$10, B92, 'Data Summary'!$AN$5:$AN$10)</f>
        <v>0</v>
      </c>
    </row>
    <row r="93" spans="2:15" ht="13.5" customHeight="1" x14ac:dyDescent="0.2">
      <c r="B93" s="176" t="s">
        <v>522</v>
      </c>
      <c r="C93" s="172">
        <f ca="1">COUNTIF('Data Summary'!$O$5:$O$10,$B93)</f>
        <v>0</v>
      </c>
      <c r="D93" s="173" t="str">
        <f t="shared" ca="1" si="2"/>
        <v/>
      </c>
      <c r="E93" s="172">
        <f ca="1">SUMIF('Data Summary'!$O$5:$O$10, B93, 'Data Summary'!$AI$5:$AI$10)</f>
        <v>0</v>
      </c>
      <c r="F93" s="174">
        <f ca="1">SUMIF('Data Summary'!$O$5:$O$10, B93, 'Data Summary'!$AN$5:$AN$10)</f>
        <v>0</v>
      </c>
      <c r="H93" s="270" t="s">
        <v>651</v>
      </c>
      <c r="I93" s="271"/>
      <c r="J93" s="272"/>
    </row>
    <row r="94" spans="2:15" ht="13.5" customHeight="1" x14ac:dyDescent="0.2">
      <c r="B94" s="176" t="s">
        <v>523</v>
      </c>
      <c r="C94" s="172">
        <f ca="1">COUNTIF('Data Summary'!$O$5:$O$10,$B94)</f>
        <v>0</v>
      </c>
      <c r="D94" s="173" t="str">
        <f t="shared" ca="1" si="2"/>
        <v/>
      </c>
      <c r="E94" s="172">
        <f ca="1">SUMIF('Data Summary'!$O$5:$O$10, B94, 'Data Summary'!$AI$5:$AI$10)</f>
        <v>0</v>
      </c>
      <c r="F94" s="174">
        <f ca="1">SUMIF('Data Summary'!$O$5:$O$10, B94, 'Data Summary'!$AN$5:$AN$10)</f>
        <v>0</v>
      </c>
      <c r="I94" s="170" t="s">
        <v>650</v>
      </c>
    </row>
    <row r="95" spans="2:15" ht="13.5" customHeight="1" x14ac:dyDescent="0.2">
      <c r="B95" s="176" t="s">
        <v>524</v>
      </c>
      <c r="C95" s="172">
        <f ca="1">COUNTIF('Data Summary'!$O$5:$O$10,$B95)</f>
        <v>0</v>
      </c>
      <c r="D95" s="173" t="str">
        <f t="shared" ca="1" si="2"/>
        <v/>
      </c>
      <c r="E95" s="172">
        <f ca="1">SUMIF('Data Summary'!$O$5:$O$10, B95, 'Data Summary'!$AI$5:$AI$10)</f>
        <v>0</v>
      </c>
      <c r="F95" s="174">
        <f ca="1">SUMIF('Data Summary'!$O$5:$O$10, B95, 'Data Summary'!$AN$5:$AN$10)</f>
        <v>0</v>
      </c>
      <c r="H95" s="169"/>
      <c r="I95" s="175">
        <f ca="1">'Data Summary'!R11</f>
        <v>0</v>
      </c>
    </row>
    <row r="96" spans="2:15" ht="13.5" customHeight="1" x14ac:dyDescent="0.2">
      <c r="B96" s="176" t="s">
        <v>525</v>
      </c>
      <c r="C96" s="172">
        <f ca="1">COUNTIF('Data Summary'!$O$5:$O$10,$B96)</f>
        <v>0</v>
      </c>
      <c r="D96" s="173" t="str">
        <f t="shared" ca="1" si="2"/>
        <v/>
      </c>
      <c r="E96" s="172">
        <f ca="1">SUMIF('Data Summary'!$O$5:$O$10, B96, 'Data Summary'!$AI$5:$AI$10)</f>
        <v>0</v>
      </c>
      <c r="F96" s="174">
        <f ca="1">SUMIF('Data Summary'!$O$5:$O$10, B96, 'Data Summary'!$AN$5:$AN$10)</f>
        <v>0</v>
      </c>
    </row>
    <row r="97" spans="2:10" ht="13.5" customHeight="1" x14ac:dyDescent="0.2">
      <c r="B97" s="177" t="s">
        <v>526</v>
      </c>
      <c r="C97" s="172">
        <f ca="1">COUNTIF('Data Summary'!$O$5:$O$10,$B97)</f>
        <v>0</v>
      </c>
      <c r="D97" s="173" t="str">
        <f t="shared" ca="1" si="2"/>
        <v/>
      </c>
      <c r="E97" s="172">
        <f ca="1">SUMIF('Data Summary'!$O$5:$O$10, B97, 'Data Summary'!$AI$5:$AI$10)</f>
        <v>0</v>
      </c>
      <c r="F97" s="174">
        <f ca="1">SUMIF('Data Summary'!$O$5:$O$10, B97, 'Data Summary'!$AN$5:$AN$10)</f>
        <v>0</v>
      </c>
      <c r="H97" s="270" t="s">
        <v>652</v>
      </c>
      <c r="I97" s="271"/>
      <c r="J97" s="272"/>
    </row>
    <row r="98" spans="2:10" ht="13.5" customHeight="1" x14ac:dyDescent="0.2">
      <c r="B98" s="170" t="s">
        <v>646</v>
      </c>
      <c r="C98" s="181">
        <f ca="1">SUM(C6:C97)</f>
        <v>0</v>
      </c>
      <c r="D98" s="179" t="str">
        <f ca="1">IF(C98=0,"",C98/C98)</f>
        <v/>
      </c>
      <c r="E98" s="181">
        <f ca="1">SUM(E6:E97)</f>
        <v>0</v>
      </c>
      <c r="F98" s="195">
        <f ca="1">SUM(F6:F97)</f>
        <v>0</v>
      </c>
    </row>
    <row r="99" spans="2:10" ht="13.5" customHeight="1" x14ac:dyDescent="0.2">
      <c r="I99" s="170" t="s">
        <v>650</v>
      </c>
    </row>
    <row r="100" spans="2:10" ht="13.5" customHeight="1" x14ac:dyDescent="0.2">
      <c r="H100" s="169"/>
      <c r="I100" s="177">
        <f ca="1">COUNTIF('Data Summary'!$P$5:$P$10,"HE")</f>
        <v>0</v>
      </c>
    </row>
    <row r="102" spans="2:10" ht="13.5" customHeight="1" x14ac:dyDescent="0.2">
      <c r="H102" s="270" t="s">
        <v>653</v>
      </c>
      <c r="I102" s="271"/>
      <c r="J102" s="272"/>
    </row>
    <row r="104" spans="2:10" ht="13.5" customHeight="1" x14ac:dyDescent="0.2">
      <c r="I104" s="170" t="s">
        <v>650</v>
      </c>
    </row>
    <row r="105" spans="2:10" ht="13.5" customHeight="1" x14ac:dyDescent="0.2">
      <c r="H105" s="169"/>
      <c r="I105" s="177">
        <f ca="1">COUNTIF('Data Summary'!$P$5:$P$10,"FE")</f>
        <v>0</v>
      </c>
    </row>
    <row r="107" spans="2:10" ht="13.5" customHeight="1" x14ac:dyDescent="0.2">
      <c r="H107" s="270" t="s">
        <v>654</v>
      </c>
      <c r="I107" s="271"/>
      <c r="J107" s="272"/>
    </row>
    <row r="109" spans="2:10" ht="13.5" customHeight="1" x14ac:dyDescent="0.2">
      <c r="I109" s="170" t="s">
        <v>650</v>
      </c>
    </row>
    <row r="110" spans="2:10" ht="13.5" customHeight="1" x14ac:dyDescent="0.2">
      <c r="H110" s="169"/>
      <c r="I110" s="177">
        <f ca="1">COUNTIF('Data Summary'!$P$5:$P$10,"Both HE and FE")</f>
        <v>0</v>
      </c>
    </row>
    <row r="112" spans="2:10" ht="13.5" customHeight="1" x14ac:dyDescent="0.2">
      <c r="H112" s="270" t="s">
        <v>658</v>
      </c>
      <c r="I112" s="271"/>
      <c r="J112" s="272"/>
    </row>
    <row r="114" spans="8:10" ht="13.5" customHeight="1" x14ac:dyDescent="0.2">
      <c r="I114" s="170" t="s">
        <v>650</v>
      </c>
    </row>
    <row r="115" spans="8:10" ht="13.5" customHeight="1" x14ac:dyDescent="0.2">
      <c r="H115" s="169"/>
      <c r="I115" s="196">
        <f ca="1">'Data Summary'!U11</f>
        <v>0</v>
      </c>
    </row>
    <row r="117" spans="8:10" ht="13.5" customHeight="1" x14ac:dyDescent="0.2">
      <c r="H117" s="270" t="s">
        <v>719</v>
      </c>
      <c r="I117" s="271"/>
      <c r="J117" s="272"/>
    </row>
    <row r="119" spans="8:10" ht="13.5" customHeight="1" x14ac:dyDescent="0.2">
      <c r="I119" s="170" t="s">
        <v>650</v>
      </c>
    </row>
    <row r="120" spans="8:10" ht="13.5" customHeight="1" x14ac:dyDescent="0.2">
      <c r="H120" s="169"/>
      <c r="I120" s="177">
        <f ca="1">'Data Summary'!T11</f>
        <v>0</v>
      </c>
    </row>
    <row r="122" spans="8:10" ht="13.5" customHeight="1" x14ac:dyDescent="0.2">
      <c r="H122" s="270" t="s">
        <v>732</v>
      </c>
      <c r="I122" s="271"/>
      <c r="J122" s="272"/>
    </row>
    <row r="124" spans="8:10" ht="13.5" customHeight="1" x14ac:dyDescent="0.2">
      <c r="I124" s="170" t="s">
        <v>650</v>
      </c>
    </row>
    <row r="125" spans="8:10" ht="13.5" customHeight="1" x14ac:dyDescent="0.2">
      <c r="H125" s="169"/>
      <c r="I125" s="177">
        <f ca="1">'Data Summary'!S11</f>
        <v>0</v>
      </c>
    </row>
  </sheetData>
  <sheetProtection sheet="1" objects="1" scenarios="1"/>
  <mergeCells count="41">
    <mergeCell ref="M84:N84"/>
    <mergeCell ref="M85:N85"/>
    <mergeCell ref="M52:O52"/>
    <mergeCell ref="M81:O81"/>
    <mergeCell ref="M41:O41"/>
    <mergeCell ref="M46:O46"/>
    <mergeCell ref="N43:O43"/>
    <mergeCell ref="N44:O44"/>
    <mergeCell ref="N48:O48"/>
    <mergeCell ref="N49:O49"/>
    <mergeCell ref="M55:N55"/>
    <mergeCell ref="M56:N56"/>
    <mergeCell ref="H122:J122"/>
    <mergeCell ref="H117:J117"/>
    <mergeCell ref="H48:J48"/>
    <mergeCell ref="B1:J1"/>
    <mergeCell ref="B3:D3"/>
    <mergeCell ref="H3:J3"/>
    <mergeCell ref="H21:J21"/>
    <mergeCell ref="H41:J41"/>
    <mergeCell ref="H112:J112"/>
    <mergeCell ref="H81:J81"/>
    <mergeCell ref="H88:J88"/>
    <mergeCell ref="H93:J93"/>
    <mergeCell ref="H97:J97"/>
    <mergeCell ref="H102:J102"/>
    <mergeCell ref="H107:J107"/>
    <mergeCell ref="H58:J58"/>
    <mergeCell ref="H69:J69"/>
    <mergeCell ref="H84:I84"/>
    <mergeCell ref="I60:J60"/>
    <mergeCell ref="I61:J61"/>
    <mergeCell ref="H63:J63"/>
    <mergeCell ref="H66:I66"/>
    <mergeCell ref="H67:I67"/>
    <mergeCell ref="H85:I85"/>
    <mergeCell ref="H72:I72"/>
    <mergeCell ref="H73:I73"/>
    <mergeCell ref="H76:J76"/>
    <mergeCell ref="I78:J78"/>
    <mergeCell ref="I79:J79"/>
  </mergeCells>
  <pageMargins left="0.75" right="0.75" top="1" bottom="1" header="0.5" footer="0.5"/>
  <pageSetup paperSize="9" scale="4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E15"/>
  <sheetViews>
    <sheetView showGridLines="0" showZeros="0" zoomScale="90" workbookViewId="0">
      <pane xSplit="3" ySplit="4" topLeftCell="D5" activePane="bottomRight" state="frozen"/>
      <selection activeCell="D95" sqref="D95:R95"/>
      <selection pane="topRight" activeCell="D95" sqref="D95:R95"/>
      <selection pane="bottomLeft" activeCell="D95" sqref="D95:R95"/>
      <selection pane="bottomRight"/>
    </sheetView>
  </sheetViews>
  <sheetFormatPr defaultRowHeight="13.5" customHeight="1" x14ac:dyDescent="0.2"/>
  <cols>
    <col min="1" max="1" width="1.7109375" style="91" customWidth="1"/>
    <col min="2" max="2" width="20.7109375" style="91" customWidth="1"/>
    <col min="3" max="4" width="60.7109375" style="91" customWidth="1"/>
    <col min="5" max="6" width="50.7109375" style="91" customWidth="1"/>
    <col min="7" max="7" width="40.7109375" style="91" customWidth="1"/>
    <col min="8" max="8" width="14.7109375" style="91" customWidth="1"/>
    <col min="9" max="9" width="14.85546875" style="91" customWidth="1"/>
    <col min="10" max="12" width="14.7109375" style="91" customWidth="1"/>
    <col min="13" max="13" width="10.7109375" style="91" customWidth="1"/>
    <col min="14" max="14" width="30.7109375" style="91" customWidth="1"/>
    <col min="15" max="15" width="50.7109375" style="91" customWidth="1"/>
    <col min="16" max="16" width="17.28515625" style="91" customWidth="1"/>
    <col min="17" max="19" width="16.28515625" style="91" customWidth="1"/>
    <col min="20" max="20" width="19.28515625" style="91" customWidth="1"/>
    <col min="21" max="21" width="24.42578125" style="142" customWidth="1"/>
    <col min="22" max="22" width="4" style="91" customWidth="1"/>
    <col min="23" max="23" width="22.42578125" style="91" bestFit="1" customWidth="1"/>
    <col min="24" max="24" width="4" style="91" customWidth="1"/>
    <col min="25" max="25" width="35" style="96" bestFit="1" customWidth="1"/>
    <col min="26" max="26" width="41.42578125" style="96" bestFit="1" customWidth="1"/>
    <col min="27" max="27" width="4" style="91" customWidth="1"/>
    <col min="28" max="34" width="10.7109375" style="91" customWidth="1"/>
    <col min="35" max="35" width="17.42578125" style="96" customWidth="1"/>
    <col min="36" max="36" width="4.140625" style="96" customWidth="1"/>
    <col min="37" max="37" width="32.7109375" style="96" bestFit="1" customWidth="1"/>
    <col min="38" max="38" width="39.140625" style="96" bestFit="1" customWidth="1"/>
    <col min="39" max="39" width="4.140625" style="91" customWidth="1"/>
    <col min="40" max="41" width="20.7109375" style="91" customWidth="1"/>
    <col min="42" max="42" width="30.7109375" style="91" customWidth="1"/>
    <col min="43" max="44" width="25.85546875" style="142" customWidth="1"/>
    <col min="45" max="45" width="30.7109375" style="91" customWidth="1"/>
    <col min="46" max="48" width="25.85546875" style="142" customWidth="1"/>
    <col min="49" max="49" width="4.7109375" style="91" customWidth="1"/>
    <col min="50" max="53" width="20.7109375" style="91" customWidth="1"/>
    <col min="54" max="54" width="22.85546875" style="91" bestFit="1" customWidth="1"/>
    <col min="55" max="57" width="20.7109375" style="91" customWidth="1"/>
    <col min="58" max="58" width="22.28515625" style="161" customWidth="1"/>
    <col min="59" max="59" width="3.7109375" style="91" customWidth="1"/>
    <col min="60" max="61" width="20.7109375" style="91" customWidth="1"/>
    <col min="62" max="62" width="20.5703125" style="162" customWidth="1"/>
    <col min="63" max="63" width="2.7109375" style="91" customWidth="1"/>
    <col min="64" max="64" width="17.85546875" style="91" customWidth="1"/>
    <col min="65" max="65" width="3.42578125" style="91" customWidth="1"/>
    <col min="66" max="68" width="14.7109375" style="91" customWidth="1"/>
    <col min="69" max="69" width="16.140625" style="91" customWidth="1"/>
    <col min="70" max="70" width="5.42578125" style="91" customWidth="1"/>
    <col min="71" max="71" width="22.5703125" style="91" customWidth="1"/>
    <col min="72" max="72" width="20.5703125" style="91" customWidth="1"/>
    <col min="73" max="73" width="21" style="91" customWidth="1"/>
    <col min="74" max="74" width="23.7109375" style="91" customWidth="1"/>
    <col min="75" max="16384" width="9.140625" style="91"/>
  </cols>
  <sheetData>
    <row r="1" spans="2:83" ht="13.5" customHeight="1" x14ac:dyDescent="0.2">
      <c r="B1" s="281" t="s">
        <v>596</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90"/>
      <c r="BL1" s="92"/>
      <c r="BN1" s="92"/>
      <c r="BO1" s="92"/>
      <c r="BP1" s="92"/>
      <c r="BQ1" s="92"/>
      <c r="BS1" s="92"/>
      <c r="BT1" s="92"/>
      <c r="BU1" s="92"/>
      <c r="BV1" s="92"/>
    </row>
    <row r="2" spans="2:83" s="96" customFormat="1" ht="13.5" customHeight="1" x14ac:dyDescent="0.2">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5"/>
      <c r="BK2" s="94"/>
      <c r="BM2" s="94"/>
      <c r="BN2" s="97"/>
      <c r="BO2" s="98"/>
      <c r="BP2" s="98"/>
      <c r="BR2" s="94"/>
      <c r="BS2" s="97"/>
      <c r="BT2" s="98"/>
      <c r="BU2" s="98"/>
    </row>
    <row r="3" spans="2:83" s="107" customFormat="1" ht="13.5" customHeight="1" x14ac:dyDescent="0.25">
      <c r="B3" s="283" t="s">
        <v>597</v>
      </c>
      <c r="C3" s="284"/>
      <c r="D3" s="284"/>
      <c r="E3" s="284"/>
      <c r="F3" s="284"/>
      <c r="G3" s="284"/>
      <c r="H3" s="284"/>
      <c r="I3" s="284"/>
      <c r="J3" s="284"/>
      <c r="K3" s="284"/>
      <c r="L3" s="284"/>
      <c r="M3" s="284"/>
      <c r="N3" s="284"/>
      <c r="O3" s="285"/>
      <c r="P3" s="99"/>
      <c r="Q3" s="99"/>
      <c r="R3" s="99"/>
      <c r="S3" s="99"/>
      <c r="T3" s="99"/>
      <c r="U3" s="99"/>
      <c r="V3" s="100"/>
      <c r="W3" s="101"/>
      <c r="X3" s="100"/>
      <c r="Y3" s="289" t="s">
        <v>763</v>
      </c>
      <c r="Z3" s="290"/>
      <c r="AA3" s="100"/>
      <c r="AB3" s="286" t="s">
        <v>736</v>
      </c>
      <c r="AC3" s="286"/>
      <c r="AD3" s="286"/>
      <c r="AE3" s="286"/>
      <c r="AF3" s="286"/>
      <c r="AG3" s="286"/>
      <c r="AH3" s="286"/>
      <c r="AI3" s="286"/>
      <c r="AJ3" s="102"/>
      <c r="AK3" s="291" t="s">
        <v>764</v>
      </c>
      <c r="AL3" s="291"/>
      <c r="AM3" s="103"/>
      <c r="AN3" s="287" t="s">
        <v>598</v>
      </c>
      <c r="AO3" s="286"/>
      <c r="AP3" s="286"/>
      <c r="AQ3" s="286"/>
      <c r="AR3" s="286"/>
      <c r="AS3" s="286"/>
      <c r="AT3" s="286"/>
      <c r="AU3" s="104"/>
      <c r="AV3" s="104"/>
      <c r="AW3" s="103"/>
      <c r="AX3" s="284" t="s">
        <v>599</v>
      </c>
      <c r="AY3" s="284"/>
      <c r="AZ3" s="284"/>
      <c r="BA3" s="284"/>
      <c r="BB3" s="284"/>
      <c r="BC3" s="284"/>
      <c r="BD3" s="284"/>
      <c r="BE3" s="284"/>
      <c r="BF3" s="284"/>
      <c r="BG3" s="100"/>
      <c r="BH3" s="287" t="s">
        <v>600</v>
      </c>
      <c r="BI3" s="286"/>
      <c r="BJ3" s="288"/>
      <c r="BK3" s="105"/>
      <c r="BL3" s="106"/>
      <c r="BN3" s="108"/>
      <c r="BO3" s="108"/>
      <c r="BP3" s="108"/>
      <c r="BQ3" s="108"/>
      <c r="BS3" s="108"/>
      <c r="BT3" s="108"/>
      <c r="BU3" s="108"/>
      <c r="BV3" s="108"/>
    </row>
    <row r="4" spans="2:83" s="122" customFormat="1" ht="40.5" customHeight="1" x14ac:dyDescent="0.25">
      <c r="B4" s="109" t="s">
        <v>601</v>
      </c>
      <c r="C4" s="109" t="s">
        <v>602</v>
      </c>
      <c r="D4" s="109" t="s">
        <v>603</v>
      </c>
      <c r="E4" s="109" t="s">
        <v>604</v>
      </c>
      <c r="F4" s="109" t="s">
        <v>605</v>
      </c>
      <c r="G4" s="109" t="s">
        <v>0</v>
      </c>
      <c r="H4" s="110" t="s">
        <v>606</v>
      </c>
      <c r="I4" s="110" t="s">
        <v>607</v>
      </c>
      <c r="J4" s="110" t="s">
        <v>608</v>
      </c>
      <c r="K4" s="110" t="s">
        <v>609</v>
      </c>
      <c r="L4" s="110" t="s">
        <v>610</v>
      </c>
      <c r="M4" s="110" t="s">
        <v>611</v>
      </c>
      <c r="N4" s="109" t="s">
        <v>15</v>
      </c>
      <c r="O4" s="111" t="s">
        <v>16</v>
      </c>
      <c r="P4" s="112" t="s">
        <v>545</v>
      </c>
      <c r="Q4" s="113" t="s">
        <v>612</v>
      </c>
      <c r="R4" s="113" t="s">
        <v>548</v>
      </c>
      <c r="S4" s="113" t="s">
        <v>549</v>
      </c>
      <c r="T4" s="113" t="s">
        <v>713</v>
      </c>
      <c r="U4" s="113" t="s">
        <v>658</v>
      </c>
      <c r="V4" s="114"/>
      <c r="W4" s="110" t="s">
        <v>765</v>
      </c>
      <c r="X4" s="114"/>
      <c r="Y4" s="113" t="s">
        <v>749</v>
      </c>
      <c r="Z4" s="113" t="s">
        <v>750</v>
      </c>
      <c r="AA4" s="114"/>
      <c r="AB4" s="115" t="s">
        <v>594</v>
      </c>
      <c r="AC4" s="115" t="s">
        <v>556</v>
      </c>
      <c r="AD4" s="109" t="s">
        <v>557</v>
      </c>
      <c r="AE4" s="109" t="s">
        <v>558</v>
      </c>
      <c r="AF4" s="109" t="s">
        <v>559</v>
      </c>
      <c r="AG4" s="109" t="s">
        <v>613</v>
      </c>
      <c r="AH4" s="109" t="s">
        <v>614</v>
      </c>
      <c r="AI4" s="111" t="s">
        <v>560</v>
      </c>
      <c r="AJ4" s="116"/>
      <c r="AK4" s="113" t="s">
        <v>747</v>
      </c>
      <c r="AL4" s="113" t="s">
        <v>748</v>
      </c>
      <c r="AM4" s="114"/>
      <c r="AN4" s="117" t="s">
        <v>615</v>
      </c>
      <c r="AO4" s="110" t="s">
        <v>616</v>
      </c>
      <c r="AP4" s="110" t="s">
        <v>617</v>
      </c>
      <c r="AQ4" s="113" t="s">
        <v>757</v>
      </c>
      <c r="AR4" s="113" t="s">
        <v>758</v>
      </c>
      <c r="AS4" s="110" t="s">
        <v>737</v>
      </c>
      <c r="AT4" s="118" t="s">
        <v>738</v>
      </c>
      <c r="AU4" s="113" t="s">
        <v>755</v>
      </c>
      <c r="AV4" s="113" t="s">
        <v>756</v>
      </c>
      <c r="AW4" s="119"/>
      <c r="AX4" s="117" t="s">
        <v>705</v>
      </c>
      <c r="AY4" s="117" t="s">
        <v>706</v>
      </c>
      <c r="AZ4" s="117" t="s">
        <v>704</v>
      </c>
      <c r="BA4" s="110" t="s">
        <v>618</v>
      </c>
      <c r="BB4" s="110" t="s">
        <v>619</v>
      </c>
      <c r="BC4" s="110" t="s">
        <v>620</v>
      </c>
      <c r="BD4" s="110" t="s">
        <v>621</v>
      </c>
      <c r="BE4" s="110" t="s">
        <v>622</v>
      </c>
      <c r="BF4" s="118" t="s">
        <v>114</v>
      </c>
      <c r="BG4" s="119"/>
      <c r="BH4" s="117" t="s">
        <v>623</v>
      </c>
      <c r="BI4" s="117" t="s">
        <v>624</v>
      </c>
      <c r="BJ4" s="110" t="s">
        <v>625</v>
      </c>
      <c r="BK4" s="120"/>
      <c r="BL4" s="118" t="s">
        <v>655</v>
      </c>
      <c r="BM4" s="121"/>
      <c r="BN4" s="117" t="s">
        <v>626</v>
      </c>
      <c r="BO4" s="110" t="s">
        <v>627</v>
      </c>
      <c r="BP4" s="110" t="s">
        <v>628</v>
      </c>
      <c r="BQ4" s="110" t="s">
        <v>629</v>
      </c>
      <c r="BS4" s="110" t="s">
        <v>630</v>
      </c>
      <c r="BT4" s="110" t="s">
        <v>631</v>
      </c>
      <c r="BU4" s="110" t="s">
        <v>632</v>
      </c>
      <c r="BV4" s="110" t="s">
        <v>633</v>
      </c>
    </row>
    <row r="5" spans="2:83" ht="13.5" customHeight="1" x14ac:dyDescent="0.2">
      <c r="B5" s="123" t="s">
        <v>634</v>
      </c>
      <c r="C5" s="124" t="str">
        <f ca="1">INDIRECT("'Project"&amp;ROW($A1)&amp;"'!$D$96")</f>
        <v>Sportivate Innovation Fund - Looked After Children Activities</v>
      </c>
      <c r="D5" s="124">
        <f ca="1">INDIRECT("'Project"&amp;ROW($A1)&amp;"'!$D$98")</f>
        <v>0</v>
      </c>
      <c r="E5" s="124">
        <f ca="1">INDIRECT("'Project"&amp;ROW($A1)&amp;"'!M100")</f>
        <v>0</v>
      </c>
      <c r="F5" s="124">
        <f ca="1">INDIRECT("'Project"&amp;ROW($A1)&amp;"'!D106")</f>
        <v>0</v>
      </c>
      <c r="G5" s="124">
        <f ca="1">INDIRECT("'Project"&amp;ROW($A1)&amp;"'!D102")</f>
        <v>0</v>
      </c>
      <c r="H5" s="124">
        <f ca="1">INDIRECT("'Project"&amp;ROW($A1)&amp;"'!F104")</f>
        <v>0</v>
      </c>
      <c r="I5" s="124">
        <f ca="1">INDIRECT("'Project"&amp;ROW($A1)&amp;"'!I104")</f>
        <v>0</v>
      </c>
      <c r="J5" s="124">
        <f ca="1">INDIRECT("'Project"&amp;ROW($A1)&amp;"'!M104")</f>
        <v>0</v>
      </c>
      <c r="K5" s="124">
        <f ca="1">INDIRECT("'Project"&amp;ROW($A1)&amp;"'!P104")</f>
        <v>0</v>
      </c>
      <c r="L5" s="124">
        <f t="shared" ref="L5:L10" ca="1" si="0">H5+I5+J5+K5</f>
        <v>0</v>
      </c>
      <c r="M5" s="124">
        <f ca="1">INDIRECT("'Project"&amp;ROW($A1)&amp;"'!M102")</f>
        <v>0</v>
      </c>
      <c r="N5" s="124">
        <f ca="1">INDIRECT("'Project"&amp;ROW($A1)&amp;"'!D110")</f>
        <v>0</v>
      </c>
      <c r="O5" s="125">
        <f ca="1">INDIRECT("'Project"&amp;ROW($A1)&amp;"'!M110")</f>
        <v>0</v>
      </c>
      <c r="P5" s="125">
        <f ca="1">INDIRECT("'Project"&amp;ROW($A1)&amp;"'!D112")</f>
        <v>0</v>
      </c>
      <c r="Q5" s="125">
        <f ca="1">INDIRECT("'Project"&amp;ROW($A1)&amp;"'!D114")</f>
        <v>0</v>
      </c>
      <c r="R5" s="125">
        <f ca="1">INDIRECT("'Project"&amp;ROW($A1)&amp;"'!G114")</f>
        <v>0</v>
      </c>
      <c r="S5" s="125">
        <f ca="1">INDIRECT("'Project"&amp;ROW($A1)&amp;"'!J114")</f>
        <v>0</v>
      </c>
      <c r="T5" s="125">
        <f ca="1">INDIRECT("'Project"&amp;ROW($A1)&amp;"'!N114")</f>
        <v>0</v>
      </c>
      <c r="U5" s="125">
        <f ca="1">INDIRECT("'Project"&amp;ROW($A1)&amp;"'!R114")</f>
        <v>0</v>
      </c>
      <c r="V5" s="126"/>
      <c r="W5" s="127">
        <f ca="1">INDIRECT("Project"&amp;ROW($A1)&amp;"!Q132")</f>
        <v>0</v>
      </c>
      <c r="X5" s="126"/>
      <c r="Y5" s="128">
        <f ca="1">INDIRECT("Project"&amp;ROW($A1)&amp;"!D138")</f>
        <v>0</v>
      </c>
      <c r="Z5" s="129">
        <f ca="1">INDIRECT("Project"&amp;ROW($A1)&amp;"!L138")</f>
        <v>0</v>
      </c>
      <c r="AA5" s="126"/>
      <c r="AB5" s="130" t="str">
        <f ca="1">INDIRECT("'Project"&amp;ROW($A1)&amp;"'!D134")</f>
        <v>[List any other costs]</v>
      </c>
      <c r="AC5" s="130">
        <f ca="1">INDIRECT("'Project"&amp;ROW($A1)&amp;"'!F134")</f>
        <v>0</v>
      </c>
      <c r="AD5" s="128">
        <f ca="1">INDIRECT("'Project"&amp;ROW($A1)&amp;"'!H134")</f>
        <v>0</v>
      </c>
      <c r="AE5" s="128">
        <f ca="1">INDIRECT("'Project"&amp;ROW($A1)&amp;"'!J134")</f>
        <v>0</v>
      </c>
      <c r="AF5" s="128">
        <f ca="1">INDIRECT("'Project"&amp;ROW($A1)&amp;"'!L134")</f>
        <v>0</v>
      </c>
      <c r="AG5" s="128">
        <f ca="1">INDIRECT("'Project"&amp;ROW($A1)&amp;"'!N132")</f>
        <v>0</v>
      </c>
      <c r="AH5" s="128">
        <f ca="1">INDIRECT("'Project"&amp;ROW($A1)&amp;"'!N133")</f>
        <v>0</v>
      </c>
      <c r="AI5" s="131">
        <f ca="1">INDIRECT("'Project"&amp;ROW($A1)&amp;"'!N134")</f>
        <v>0</v>
      </c>
      <c r="AJ5" s="132"/>
      <c r="AK5" s="128">
        <f ca="1">INDIRECT("Project"&amp;ROW($A1)&amp;"!D142")</f>
        <v>0</v>
      </c>
      <c r="AL5" s="133">
        <f ca="1">INDIRECT("Project"&amp;ROW($A1)&amp;"!L142")</f>
        <v>0</v>
      </c>
      <c r="AM5" s="126"/>
      <c r="AN5" s="134">
        <f ca="1">INDIRECT("'Project"&amp;ROW($A1)&amp;"'!H157")</f>
        <v>0</v>
      </c>
      <c r="AO5" s="134">
        <f ca="1">INDIRECT("'Project"&amp;ROW($A1)&amp;"'!Q158")</f>
        <v>0</v>
      </c>
      <c r="AP5" s="134">
        <f ca="1">INDIRECT("'Project"&amp;ROW($A1)&amp;"'!Q160")</f>
        <v>0</v>
      </c>
      <c r="AQ5" s="134">
        <f ca="1">INDIRECT("Project"&amp;ROW($A1)&amp;"!Q162")</f>
        <v>0</v>
      </c>
      <c r="AR5" s="134">
        <f ca="1">INDIRECT("Project"&amp;ROW($A1)&amp;"!Q164")</f>
        <v>0</v>
      </c>
      <c r="AS5" s="134">
        <f ca="1">INDIRECT("'Project"&amp;ROW($A1)&amp;"'!Q166")</f>
        <v>0</v>
      </c>
      <c r="AT5" s="134">
        <f ca="1">INDIRECT("'Project"&amp;ROW($A1)&amp;"'!Q168")</f>
        <v>0</v>
      </c>
      <c r="AU5" s="134">
        <f ca="1">INDIRECT("Project"&amp;ROW($A1)&amp;"!Q172")</f>
        <v>0</v>
      </c>
      <c r="AV5" s="134">
        <f ca="1">INDIRECT("Project"&amp;ROW($A1)&amp;"!Q170")</f>
        <v>0</v>
      </c>
      <c r="AW5" s="135"/>
      <c r="AX5" s="136">
        <f ca="1">INDIRECT("'Project"&amp;ROW($A1)&amp;"'!E147")</f>
        <v>0</v>
      </c>
      <c r="AY5" s="137">
        <f ca="1">INDIRECT("'Project"&amp;ROW($A1)&amp;"'!G147")</f>
        <v>0</v>
      </c>
      <c r="AZ5" s="134">
        <f ca="1">INDIRECT("'Project"&amp;ROW($A1)&amp;"'!I147")</f>
        <v>0</v>
      </c>
      <c r="BA5" s="134">
        <f ca="1">INDIRECT("'Project"&amp;ROW($A1)&amp;"'!I148")</f>
        <v>0</v>
      </c>
      <c r="BB5" s="134">
        <f ca="1">INDIRECT("'Project"&amp;ROW($A1)&amp;"'!H149")</f>
        <v>0</v>
      </c>
      <c r="BC5" s="134">
        <f ca="1">INDIRECT("'Project"&amp;ROW($A1)&amp;"'!H150")</f>
        <v>0</v>
      </c>
      <c r="BD5" s="134">
        <f ca="1">INDIRECT("'Project"&amp;ROW($A1)&amp;"'!H151")</f>
        <v>0</v>
      </c>
      <c r="BE5" s="134">
        <f ca="1">INDIRECT("'Project"&amp;ROW($A1)&amp;"'!H152")</f>
        <v>0</v>
      </c>
      <c r="BF5" s="134">
        <f t="shared" ref="BF5:BF10" ca="1" si="1">AN5-(AZ5+BA5+BB5+BC5+BD5+BE5)</f>
        <v>0</v>
      </c>
      <c r="BG5" s="135"/>
      <c r="BH5" s="134">
        <f ca="1">INDIRECT("'Project"&amp;ROW($A1)&amp;"'!Q151")</f>
        <v>0</v>
      </c>
      <c r="BI5" s="134">
        <f ca="1">INDIRECT("'Project"&amp;ROW($A1)&amp;"'!Q157")</f>
        <v>0</v>
      </c>
      <c r="BJ5" s="134">
        <f ca="1">INDIRECT("'Project"&amp;ROW($A1)&amp;"'!Q155")</f>
        <v>0</v>
      </c>
      <c r="BK5" s="138"/>
      <c r="BL5" s="133" t="str">
        <f t="shared" ref="BL5:BL11" ca="1" si="2">IF(AN5=0,"",BB5/AN5)</f>
        <v/>
      </c>
      <c r="BM5" s="139"/>
      <c r="BN5" s="128" t="str">
        <f t="shared" ref="BN5:BN10" ca="1" si="3">IF(L5=0,"",H5/L5*AI5)</f>
        <v/>
      </c>
      <c r="BO5" s="128" t="str">
        <f t="shared" ref="BO5:BO10" ca="1" si="4">IF(L5=0,"",I5/L5*AI5)</f>
        <v/>
      </c>
      <c r="BP5" s="128" t="str">
        <f t="shared" ref="BP5:BP10" ca="1" si="5">IF(L5=0,"",J5/L5*AI5)</f>
        <v/>
      </c>
      <c r="BQ5" s="128" t="str">
        <f t="shared" ref="BQ5:BQ10" ca="1" si="6">IF(L5=0,"",K5/L5*AI5)</f>
        <v/>
      </c>
      <c r="BS5" s="140" t="str">
        <f t="shared" ref="BS5:BS10" ca="1" si="7">IF(L5=0,"",H5/L5*AP5)</f>
        <v/>
      </c>
      <c r="BT5" s="140" t="str">
        <f t="shared" ref="BT5:BT10" ca="1" si="8">IF(L5=0,"",I5/L5*AP5)</f>
        <v/>
      </c>
      <c r="BU5" s="140" t="str">
        <f t="shared" ref="BU5:BU10" ca="1" si="9">IF(L5=0,"",J5/L5*AP5)</f>
        <v/>
      </c>
      <c r="BV5" s="140" t="str">
        <f t="shared" ref="BV5:BV10" ca="1" si="10">IF(L5=0,"",K5/L5*AP5)</f>
        <v/>
      </c>
      <c r="BW5" s="141"/>
      <c r="BX5" s="141"/>
      <c r="BY5" s="141"/>
      <c r="BZ5" s="141"/>
      <c r="CA5" s="142"/>
      <c r="CB5" s="142"/>
      <c r="CC5" s="142"/>
      <c r="CD5" s="142"/>
      <c r="CE5" s="142"/>
    </row>
    <row r="6" spans="2:83" ht="13.5" customHeight="1" x14ac:dyDescent="0.2">
      <c r="B6" s="123" t="s">
        <v>635</v>
      </c>
      <c r="C6" s="124">
        <f t="shared" ref="C6:C10" ca="1" si="11">INDIRECT("'Project"&amp;ROW($A2)&amp;"'!$D$96")</f>
        <v>0</v>
      </c>
      <c r="D6" s="124">
        <f t="shared" ref="D6:D10" ca="1" si="12">INDIRECT("'Project"&amp;ROW($A2)&amp;"'!$D$98")</f>
        <v>0</v>
      </c>
      <c r="E6" s="124">
        <f t="shared" ref="E6:E10" ca="1" si="13">INDIRECT("'Project"&amp;ROW($A2)&amp;"'!M100")</f>
        <v>0</v>
      </c>
      <c r="F6" s="124">
        <f t="shared" ref="F6:F10" ca="1" si="14">INDIRECT("'Project"&amp;ROW($A2)&amp;"'!D106")</f>
        <v>0</v>
      </c>
      <c r="G6" s="124">
        <f t="shared" ref="G6:G10" ca="1" si="15">INDIRECT("'Project"&amp;ROW($A2)&amp;"'!D102")</f>
        <v>0</v>
      </c>
      <c r="H6" s="124">
        <f t="shared" ref="H6:H10" ca="1" si="16">INDIRECT("'Project"&amp;ROW($A2)&amp;"'!F104")</f>
        <v>0</v>
      </c>
      <c r="I6" s="124">
        <f t="shared" ref="I6:I10" ca="1" si="17">INDIRECT("'Project"&amp;ROW($A2)&amp;"'!I104")</f>
        <v>0</v>
      </c>
      <c r="J6" s="124">
        <f t="shared" ref="J6:J10" ca="1" si="18">INDIRECT("'Project"&amp;ROW($A2)&amp;"'!M104")</f>
        <v>0</v>
      </c>
      <c r="K6" s="124">
        <f t="shared" ref="K6:K10" ca="1" si="19">INDIRECT("'Project"&amp;ROW($A2)&amp;"'!P104")</f>
        <v>0</v>
      </c>
      <c r="L6" s="124">
        <f t="shared" ca="1" si="0"/>
        <v>0</v>
      </c>
      <c r="M6" s="124">
        <f t="shared" ref="M6:M10" ca="1" si="20">INDIRECT("'Project"&amp;ROW($A2)&amp;"'!M102")</f>
        <v>0</v>
      </c>
      <c r="N6" s="124">
        <f t="shared" ref="N6:N10" ca="1" si="21">INDIRECT("'Project"&amp;ROW($A2)&amp;"'!D110")</f>
        <v>0</v>
      </c>
      <c r="O6" s="125">
        <f t="shared" ref="O6:O10" ca="1" si="22">INDIRECT("'Project"&amp;ROW($A2)&amp;"'!M110")</f>
        <v>0</v>
      </c>
      <c r="P6" s="125">
        <f t="shared" ref="P6:P10" ca="1" si="23">INDIRECT("'Project"&amp;ROW($A2)&amp;"'!D112")</f>
        <v>0</v>
      </c>
      <c r="Q6" s="125">
        <f t="shared" ref="Q6:Q10" ca="1" si="24">INDIRECT("'Project"&amp;ROW($A2)&amp;"'!D114")</f>
        <v>0</v>
      </c>
      <c r="R6" s="125">
        <f t="shared" ref="R6:R10" ca="1" si="25">INDIRECT("'Project"&amp;ROW($A2)&amp;"'!G114")</f>
        <v>0</v>
      </c>
      <c r="S6" s="125">
        <f t="shared" ref="S6:S10" ca="1" si="26">INDIRECT("'Project"&amp;ROW($A2)&amp;"'!J114")</f>
        <v>0</v>
      </c>
      <c r="T6" s="125">
        <f t="shared" ref="T6:T10" ca="1" si="27">INDIRECT("'Project"&amp;ROW($A2)&amp;"'!N114")</f>
        <v>0</v>
      </c>
      <c r="U6" s="125">
        <f t="shared" ref="U6:U10" ca="1" si="28">INDIRECT("'Project"&amp;ROW($A2)&amp;"'!R114")</f>
        <v>0</v>
      </c>
      <c r="V6" s="126"/>
      <c r="W6" s="127">
        <f t="shared" ref="W6:W10" ca="1" si="29">INDIRECT("Project"&amp;ROW($A2)&amp;"!Q132")</f>
        <v>0</v>
      </c>
      <c r="X6" s="126"/>
      <c r="Y6" s="128">
        <f ca="1">INDIRECT("Project"&amp;ROW($A2)&amp;"!D138")</f>
        <v>0</v>
      </c>
      <c r="Z6" s="129" t="str">
        <f t="shared" ref="Z6:Z10" ca="1" si="30">INDIRECT("Project"&amp;ROW($A2)&amp;"!L138")</f>
        <v/>
      </c>
      <c r="AA6" s="126"/>
      <c r="AB6" s="130">
        <f t="shared" ref="AB6:AB10" ca="1" si="31">INDIRECT("'Project"&amp;ROW($A2)&amp;"'!D134")</f>
        <v>0</v>
      </c>
      <c r="AC6" s="130">
        <f t="shared" ref="AC6:AC10" ca="1" si="32">INDIRECT("'Project"&amp;ROW($A2)&amp;"'!F134")</f>
        <v>0</v>
      </c>
      <c r="AD6" s="128">
        <f t="shared" ref="AD6:AD10" ca="1" si="33">INDIRECT("'Project"&amp;ROW($A2)&amp;"'!H134")</f>
        <v>0</v>
      </c>
      <c r="AE6" s="128">
        <f t="shared" ref="AE6:AE10" ca="1" si="34">INDIRECT("'Project"&amp;ROW($A2)&amp;"'!J134")</f>
        <v>0</v>
      </c>
      <c r="AF6" s="128">
        <f t="shared" ref="AF6:AF10" ca="1" si="35">INDIRECT("'Project"&amp;ROW($A2)&amp;"'!L134")</f>
        <v>0</v>
      </c>
      <c r="AG6" s="128">
        <f ca="1">INDIRECT("'Project"&amp;ROW($A2)&amp;"'!N132")</f>
        <v>0</v>
      </c>
      <c r="AH6" s="128">
        <f t="shared" ref="AH6:AH10" ca="1" si="36">INDIRECT("'Project"&amp;ROW($A2)&amp;"'!N133")</f>
        <v>0</v>
      </c>
      <c r="AI6" s="131">
        <f t="shared" ref="AI6:AI10" ca="1" si="37">INDIRECT("'Project"&amp;ROW($A2)&amp;"'!N134")</f>
        <v>0</v>
      </c>
      <c r="AJ6" s="132"/>
      <c r="AK6" s="128">
        <f t="shared" ref="AK6:AK10" ca="1" si="38">INDIRECT("Project"&amp;ROW($A2)&amp;"!D142")</f>
        <v>0</v>
      </c>
      <c r="AL6" s="133" t="str">
        <f t="shared" ref="AL6:AL10" ca="1" si="39">INDIRECT("Project"&amp;ROW($A2)&amp;"!L142")</f>
        <v/>
      </c>
      <c r="AM6" s="126"/>
      <c r="AN6" s="134">
        <f t="shared" ref="AN6:AN10" ca="1" si="40">INDIRECT("'Project"&amp;ROW($A2)&amp;"'!H157")</f>
        <v>0</v>
      </c>
      <c r="AO6" s="134">
        <f t="shared" ref="AO6:AO10" ca="1" si="41">INDIRECT("'Project"&amp;ROW($A2)&amp;"'!Q158")</f>
        <v>0</v>
      </c>
      <c r="AP6" s="134">
        <f t="shared" ref="AP6:AP10" ca="1" si="42">INDIRECT("'Project"&amp;ROW($A2)&amp;"'!Q160")</f>
        <v>0</v>
      </c>
      <c r="AQ6" s="134">
        <f t="shared" ref="AQ6:AQ10" ca="1" si="43">INDIRECT("Project"&amp;ROW($A2)&amp;"!Q162")</f>
        <v>0</v>
      </c>
      <c r="AR6" s="134">
        <f t="shared" ref="AR6:AR10" ca="1" si="44">INDIRECT("Project"&amp;ROW($A2)&amp;"!Q164")</f>
        <v>0</v>
      </c>
      <c r="AS6" s="134">
        <f t="shared" ref="AS6:AS10" ca="1" si="45">INDIRECT("'Project"&amp;ROW($A2)&amp;"'!Q166")</f>
        <v>0</v>
      </c>
      <c r="AT6" s="134">
        <f t="shared" ref="AT6:AT10" ca="1" si="46">INDIRECT("'Project"&amp;ROW($A2)&amp;"'!Q168")</f>
        <v>0</v>
      </c>
      <c r="AU6" s="134">
        <f t="shared" ref="AU6:AU10" ca="1" si="47">INDIRECT("Project"&amp;ROW($A2)&amp;"!Q172")</f>
        <v>0</v>
      </c>
      <c r="AV6" s="134">
        <f t="shared" ref="AV6:AV10" ca="1" si="48">INDIRECT("Project"&amp;ROW($A2)&amp;"!Q170")</f>
        <v>0</v>
      </c>
      <c r="AW6" s="135"/>
      <c r="AX6" s="136">
        <f t="shared" ref="AX6:AX10" ca="1" si="49">INDIRECT("'Project"&amp;ROW($A2)&amp;"'!E147")</f>
        <v>0</v>
      </c>
      <c r="AY6" s="137">
        <f t="shared" ref="AY6:AY10" ca="1" si="50">INDIRECT("'Project"&amp;ROW($A2)&amp;"'!G147")</f>
        <v>0</v>
      </c>
      <c r="AZ6" s="134">
        <f t="shared" ref="AZ6:AZ10" ca="1" si="51">INDIRECT("'Project"&amp;ROW($A2)&amp;"'!I147")</f>
        <v>0</v>
      </c>
      <c r="BA6" s="134">
        <f t="shared" ref="BA6:BA10" ca="1" si="52">INDIRECT("'Project"&amp;ROW($A2)&amp;"'!I148")</f>
        <v>0</v>
      </c>
      <c r="BB6" s="134">
        <f t="shared" ref="BB6:BB10" ca="1" si="53">INDIRECT("'Project"&amp;ROW($A2)&amp;"'!H149")</f>
        <v>0</v>
      </c>
      <c r="BC6" s="134">
        <f t="shared" ref="BC6:BC10" ca="1" si="54">INDIRECT("'Project"&amp;ROW($A2)&amp;"'!H150")</f>
        <v>0</v>
      </c>
      <c r="BD6" s="134">
        <f t="shared" ref="BD6:BD10" ca="1" si="55">INDIRECT("'Project"&amp;ROW($A2)&amp;"'!H151")</f>
        <v>0</v>
      </c>
      <c r="BE6" s="134">
        <f t="shared" ref="BE6:BE10" ca="1" si="56">INDIRECT("'Project"&amp;ROW($A2)&amp;"'!H152")</f>
        <v>0</v>
      </c>
      <c r="BF6" s="134">
        <f t="shared" ca="1" si="1"/>
        <v>0</v>
      </c>
      <c r="BG6" s="135"/>
      <c r="BH6" s="134">
        <f t="shared" ref="BH6:BH10" ca="1" si="57">INDIRECT("'Project"&amp;ROW($A2)&amp;"'!Q151")</f>
        <v>0</v>
      </c>
      <c r="BI6" s="134">
        <f t="shared" ref="BI6:BI10" ca="1" si="58">INDIRECT("'Project"&amp;ROW($A2)&amp;"'!Q157")</f>
        <v>0</v>
      </c>
      <c r="BJ6" s="134">
        <f t="shared" ref="BJ6:BJ10" ca="1" si="59">INDIRECT("'Project"&amp;ROW($A2)&amp;"'!Q155")</f>
        <v>0</v>
      </c>
      <c r="BK6" s="138"/>
      <c r="BL6" s="133" t="str">
        <f t="shared" ca="1" si="2"/>
        <v/>
      </c>
      <c r="BM6" s="142"/>
      <c r="BN6" s="128" t="str">
        <f t="shared" ca="1" si="3"/>
        <v/>
      </c>
      <c r="BO6" s="128" t="str">
        <f t="shared" ca="1" si="4"/>
        <v/>
      </c>
      <c r="BP6" s="128" t="str">
        <f t="shared" ca="1" si="5"/>
        <v/>
      </c>
      <c r="BQ6" s="128" t="str">
        <f t="shared" ca="1" si="6"/>
        <v/>
      </c>
      <c r="BS6" s="140" t="str">
        <f t="shared" ca="1" si="7"/>
        <v/>
      </c>
      <c r="BT6" s="140" t="str">
        <f t="shared" ca="1" si="8"/>
        <v/>
      </c>
      <c r="BU6" s="140" t="str">
        <f t="shared" ca="1" si="9"/>
        <v/>
      </c>
      <c r="BV6" s="140" t="str">
        <f t="shared" ca="1" si="10"/>
        <v/>
      </c>
    </row>
    <row r="7" spans="2:83" ht="13.5" customHeight="1" x14ac:dyDescent="0.2">
      <c r="B7" s="123" t="s">
        <v>636</v>
      </c>
      <c r="C7" s="124">
        <f t="shared" ca="1" si="11"/>
        <v>0</v>
      </c>
      <c r="D7" s="124">
        <f t="shared" ca="1" si="12"/>
        <v>0</v>
      </c>
      <c r="E7" s="124">
        <f t="shared" ca="1" si="13"/>
        <v>0</v>
      </c>
      <c r="F7" s="124">
        <f t="shared" ca="1" si="14"/>
        <v>0</v>
      </c>
      <c r="G7" s="124">
        <f t="shared" ca="1" si="15"/>
        <v>0</v>
      </c>
      <c r="H7" s="124">
        <f t="shared" ca="1" si="16"/>
        <v>0</v>
      </c>
      <c r="I7" s="124">
        <f t="shared" ca="1" si="17"/>
        <v>0</v>
      </c>
      <c r="J7" s="124">
        <f t="shared" ca="1" si="18"/>
        <v>0</v>
      </c>
      <c r="K7" s="124">
        <f t="shared" ca="1" si="19"/>
        <v>0</v>
      </c>
      <c r="L7" s="124">
        <f t="shared" ca="1" si="0"/>
        <v>0</v>
      </c>
      <c r="M7" s="124">
        <f t="shared" ca="1" si="20"/>
        <v>0</v>
      </c>
      <c r="N7" s="124">
        <f t="shared" ca="1" si="21"/>
        <v>0</v>
      </c>
      <c r="O7" s="125">
        <f t="shared" ca="1" si="22"/>
        <v>0</v>
      </c>
      <c r="P7" s="125">
        <f t="shared" ca="1" si="23"/>
        <v>0</v>
      </c>
      <c r="Q7" s="125">
        <f t="shared" ca="1" si="24"/>
        <v>0</v>
      </c>
      <c r="R7" s="125">
        <f t="shared" ca="1" si="25"/>
        <v>0</v>
      </c>
      <c r="S7" s="125">
        <f t="shared" ca="1" si="26"/>
        <v>0</v>
      </c>
      <c r="T7" s="125">
        <f t="shared" ca="1" si="27"/>
        <v>0</v>
      </c>
      <c r="U7" s="125">
        <f t="shared" ca="1" si="28"/>
        <v>0</v>
      </c>
      <c r="V7" s="126"/>
      <c r="W7" s="127">
        <f t="shared" ca="1" si="29"/>
        <v>0</v>
      </c>
      <c r="X7" s="126"/>
      <c r="Y7" s="128">
        <f t="shared" ref="Y7:Y10" ca="1" si="60">INDIRECT("Project"&amp;ROW($A3)&amp;"!D138")</f>
        <v>0</v>
      </c>
      <c r="Z7" s="129" t="str">
        <f t="shared" ca="1" si="30"/>
        <v/>
      </c>
      <c r="AA7" s="126"/>
      <c r="AB7" s="130">
        <f t="shared" ca="1" si="31"/>
        <v>0</v>
      </c>
      <c r="AC7" s="130">
        <f t="shared" ca="1" si="32"/>
        <v>0</v>
      </c>
      <c r="AD7" s="128">
        <f t="shared" ca="1" si="33"/>
        <v>0</v>
      </c>
      <c r="AE7" s="128">
        <f t="shared" ca="1" si="34"/>
        <v>0</v>
      </c>
      <c r="AF7" s="128">
        <f t="shared" ca="1" si="35"/>
        <v>0</v>
      </c>
      <c r="AG7" s="128">
        <f t="shared" ref="AG7:AG10" ca="1" si="61">INDIRECT("'Project"&amp;ROW($A3)&amp;"'!N132")</f>
        <v>0</v>
      </c>
      <c r="AH7" s="128">
        <f t="shared" ca="1" si="36"/>
        <v>0</v>
      </c>
      <c r="AI7" s="131">
        <f t="shared" ca="1" si="37"/>
        <v>0</v>
      </c>
      <c r="AJ7" s="132"/>
      <c r="AK7" s="128">
        <f t="shared" ca="1" si="38"/>
        <v>0</v>
      </c>
      <c r="AL7" s="133" t="str">
        <f t="shared" ca="1" si="39"/>
        <v/>
      </c>
      <c r="AM7" s="126"/>
      <c r="AN7" s="134">
        <f t="shared" ca="1" si="40"/>
        <v>0</v>
      </c>
      <c r="AO7" s="134">
        <f t="shared" ca="1" si="41"/>
        <v>0</v>
      </c>
      <c r="AP7" s="134">
        <f t="shared" ca="1" si="42"/>
        <v>0</v>
      </c>
      <c r="AQ7" s="134">
        <f t="shared" ca="1" si="43"/>
        <v>0</v>
      </c>
      <c r="AR7" s="134">
        <f t="shared" ca="1" si="44"/>
        <v>0</v>
      </c>
      <c r="AS7" s="134">
        <f t="shared" ca="1" si="45"/>
        <v>0</v>
      </c>
      <c r="AT7" s="134">
        <f t="shared" ca="1" si="46"/>
        <v>0</v>
      </c>
      <c r="AU7" s="134">
        <f t="shared" ca="1" si="47"/>
        <v>0</v>
      </c>
      <c r="AV7" s="134">
        <f t="shared" ca="1" si="48"/>
        <v>0</v>
      </c>
      <c r="AW7" s="135"/>
      <c r="AX7" s="136">
        <f t="shared" ca="1" si="49"/>
        <v>0</v>
      </c>
      <c r="AY7" s="137">
        <f t="shared" ca="1" si="50"/>
        <v>0</v>
      </c>
      <c r="AZ7" s="134">
        <f t="shared" ca="1" si="51"/>
        <v>0</v>
      </c>
      <c r="BA7" s="134">
        <f t="shared" ca="1" si="52"/>
        <v>0</v>
      </c>
      <c r="BB7" s="134">
        <f t="shared" ca="1" si="53"/>
        <v>0</v>
      </c>
      <c r="BC7" s="134">
        <f t="shared" ca="1" si="54"/>
        <v>0</v>
      </c>
      <c r="BD7" s="134">
        <f t="shared" ca="1" si="55"/>
        <v>0</v>
      </c>
      <c r="BE7" s="134">
        <f t="shared" ca="1" si="56"/>
        <v>0</v>
      </c>
      <c r="BF7" s="134">
        <f t="shared" ca="1" si="1"/>
        <v>0</v>
      </c>
      <c r="BG7" s="135"/>
      <c r="BH7" s="134">
        <f t="shared" ca="1" si="57"/>
        <v>0</v>
      </c>
      <c r="BI7" s="134">
        <f t="shared" ca="1" si="58"/>
        <v>0</v>
      </c>
      <c r="BJ7" s="134">
        <f t="shared" ca="1" si="59"/>
        <v>0</v>
      </c>
      <c r="BK7" s="138"/>
      <c r="BL7" s="133" t="str">
        <f t="shared" ca="1" si="2"/>
        <v/>
      </c>
      <c r="BN7" s="128" t="str">
        <f t="shared" ca="1" si="3"/>
        <v/>
      </c>
      <c r="BO7" s="128" t="str">
        <f t="shared" ca="1" si="4"/>
        <v/>
      </c>
      <c r="BP7" s="128" t="str">
        <f t="shared" ca="1" si="5"/>
        <v/>
      </c>
      <c r="BQ7" s="128" t="str">
        <f t="shared" ca="1" si="6"/>
        <v/>
      </c>
      <c r="BS7" s="140" t="str">
        <f t="shared" ca="1" si="7"/>
        <v/>
      </c>
      <c r="BT7" s="140" t="str">
        <f t="shared" ca="1" si="8"/>
        <v/>
      </c>
      <c r="BU7" s="140" t="str">
        <f t="shared" ca="1" si="9"/>
        <v/>
      </c>
      <c r="BV7" s="140" t="str">
        <f t="shared" ca="1" si="10"/>
        <v/>
      </c>
    </row>
    <row r="8" spans="2:83" ht="13.5" customHeight="1" x14ac:dyDescent="0.2">
      <c r="B8" s="123" t="s">
        <v>637</v>
      </c>
      <c r="C8" s="124">
        <f t="shared" ca="1" si="11"/>
        <v>0</v>
      </c>
      <c r="D8" s="124">
        <f t="shared" ca="1" si="12"/>
        <v>0</v>
      </c>
      <c r="E8" s="124">
        <f t="shared" ca="1" si="13"/>
        <v>0</v>
      </c>
      <c r="F8" s="124">
        <f t="shared" ca="1" si="14"/>
        <v>0</v>
      </c>
      <c r="G8" s="124">
        <f t="shared" ca="1" si="15"/>
        <v>0</v>
      </c>
      <c r="H8" s="124">
        <f t="shared" ca="1" si="16"/>
        <v>0</v>
      </c>
      <c r="I8" s="124">
        <f t="shared" ca="1" si="17"/>
        <v>0</v>
      </c>
      <c r="J8" s="124">
        <f t="shared" ca="1" si="18"/>
        <v>0</v>
      </c>
      <c r="K8" s="124">
        <f t="shared" ca="1" si="19"/>
        <v>0</v>
      </c>
      <c r="L8" s="124">
        <f t="shared" ca="1" si="0"/>
        <v>0</v>
      </c>
      <c r="M8" s="124">
        <f t="shared" ca="1" si="20"/>
        <v>0</v>
      </c>
      <c r="N8" s="124">
        <f t="shared" ca="1" si="21"/>
        <v>0</v>
      </c>
      <c r="O8" s="125">
        <f t="shared" ca="1" si="22"/>
        <v>0</v>
      </c>
      <c r="P8" s="125">
        <f t="shared" ca="1" si="23"/>
        <v>0</v>
      </c>
      <c r="Q8" s="125">
        <f t="shared" ca="1" si="24"/>
        <v>0</v>
      </c>
      <c r="R8" s="125">
        <f t="shared" ca="1" si="25"/>
        <v>0</v>
      </c>
      <c r="S8" s="125">
        <f t="shared" ca="1" si="26"/>
        <v>0</v>
      </c>
      <c r="T8" s="125">
        <f t="shared" ca="1" si="27"/>
        <v>0</v>
      </c>
      <c r="U8" s="125">
        <f t="shared" ca="1" si="28"/>
        <v>0</v>
      </c>
      <c r="V8" s="126"/>
      <c r="W8" s="127">
        <f t="shared" ca="1" si="29"/>
        <v>0</v>
      </c>
      <c r="X8" s="126"/>
      <c r="Y8" s="128">
        <f t="shared" ca="1" si="60"/>
        <v>0</v>
      </c>
      <c r="Z8" s="129" t="str">
        <f t="shared" ca="1" si="30"/>
        <v/>
      </c>
      <c r="AA8" s="126"/>
      <c r="AB8" s="130">
        <f t="shared" ca="1" si="31"/>
        <v>0</v>
      </c>
      <c r="AC8" s="130">
        <f t="shared" ca="1" si="32"/>
        <v>0</v>
      </c>
      <c r="AD8" s="128">
        <f t="shared" ca="1" si="33"/>
        <v>0</v>
      </c>
      <c r="AE8" s="128">
        <f t="shared" ca="1" si="34"/>
        <v>0</v>
      </c>
      <c r="AF8" s="128">
        <f t="shared" ca="1" si="35"/>
        <v>0</v>
      </c>
      <c r="AG8" s="128">
        <f t="shared" ca="1" si="61"/>
        <v>0</v>
      </c>
      <c r="AH8" s="128">
        <f t="shared" ca="1" si="36"/>
        <v>0</v>
      </c>
      <c r="AI8" s="131">
        <f t="shared" ca="1" si="37"/>
        <v>0</v>
      </c>
      <c r="AJ8" s="132"/>
      <c r="AK8" s="128">
        <f t="shared" ca="1" si="38"/>
        <v>0</v>
      </c>
      <c r="AL8" s="133" t="str">
        <f t="shared" ca="1" si="39"/>
        <v/>
      </c>
      <c r="AM8" s="126"/>
      <c r="AN8" s="134">
        <f t="shared" ca="1" si="40"/>
        <v>0</v>
      </c>
      <c r="AO8" s="134">
        <f t="shared" ca="1" si="41"/>
        <v>0</v>
      </c>
      <c r="AP8" s="134">
        <f t="shared" ca="1" si="42"/>
        <v>0</v>
      </c>
      <c r="AQ8" s="134">
        <f t="shared" ca="1" si="43"/>
        <v>0</v>
      </c>
      <c r="AR8" s="134">
        <f t="shared" ca="1" si="44"/>
        <v>0</v>
      </c>
      <c r="AS8" s="134">
        <f t="shared" ca="1" si="45"/>
        <v>0</v>
      </c>
      <c r="AT8" s="134">
        <f t="shared" ca="1" si="46"/>
        <v>0</v>
      </c>
      <c r="AU8" s="134">
        <f t="shared" ca="1" si="47"/>
        <v>0</v>
      </c>
      <c r="AV8" s="134">
        <f t="shared" ca="1" si="48"/>
        <v>0</v>
      </c>
      <c r="AW8" s="135"/>
      <c r="AX8" s="136">
        <f t="shared" ca="1" si="49"/>
        <v>0</v>
      </c>
      <c r="AY8" s="137">
        <f t="shared" ca="1" si="50"/>
        <v>0</v>
      </c>
      <c r="AZ8" s="134">
        <f t="shared" ca="1" si="51"/>
        <v>0</v>
      </c>
      <c r="BA8" s="134">
        <f t="shared" ca="1" si="52"/>
        <v>0</v>
      </c>
      <c r="BB8" s="134">
        <f t="shared" ca="1" si="53"/>
        <v>0</v>
      </c>
      <c r="BC8" s="134">
        <f t="shared" ca="1" si="54"/>
        <v>0</v>
      </c>
      <c r="BD8" s="134">
        <f t="shared" ca="1" si="55"/>
        <v>0</v>
      </c>
      <c r="BE8" s="134">
        <f t="shared" ca="1" si="56"/>
        <v>0</v>
      </c>
      <c r="BF8" s="134">
        <f t="shared" ca="1" si="1"/>
        <v>0</v>
      </c>
      <c r="BG8" s="135"/>
      <c r="BH8" s="134">
        <f t="shared" ca="1" si="57"/>
        <v>0</v>
      </c>
      <c r="BI8" s="134">
        <f t="shared" ca="1" si="58"/>
        <v>0</v>
      </c>
      <c r="BJ8" s="134">
        <f t="shared" ca="1" si="59"/>
        <v>0</v>
      </c>
      <c r="BK8" s="138"/>
      <c r="BL8" s="133" t="str">
        <f t="shared" ca="1" si="2"/>
        <v/>
      </c>
      <c r="BN8" s="128" t="str">
        <f t="shared" ca="1" si="3"/>
        <v/>
      </c>
      <c r="BO8" s="128" t="str">
        <f t="shared" ca="1" si="4"/>
        <v/>
      </c>
      <c r="BP8" s="128" t="str">
        <f t="shared" ca="1" si="5"/>
        <v/>
      </c>
      <c r="BQ8" s="128" t="str">
        <f t="shared" ca="1" si="6"/>
        <v/>
      </c>
      <c r="BS8" s="140" t="str">
        <f t="shared" ca="1" si="7"/>
        <v/>
      </c>
      <c r="BT8" s="140" t="str">
        <f t="shared" ca="1" si="8"/>
        <v/>
      </c>
      <c r="BU8" s="140" t="str">
        <f t="shared" ca="1" si="9"/>
        <v/>
      </c>
      <c r="BV8" s="140" t="str">
        <f t="shared" ca="1" si="10"/>
        <v/>
      </c>
    </row>
    <row r="9" spans="2:83" ht="13.5" customHeight="1" x14ac:dyDescent="0.2">
      <c r="B9" s="123" t="s">
        <v>638</v>
      </c>
      <c r="C9" s="124">
        <f t="shared" ca="1" si="11"/>
        <v>0</v>
      </c>
      <c r="D9" s="124">
        <f t="shared" ca="1" si="12"/>
        <v>0</v>
      </c>
      <c r="E9" s="124">
        <f t="shared" ca="1" si="13"/>
        <v>0</v>
      </c>
      <c r="F9" s="124">
        <f t="shared" ca="1" si="14"/>
        <v>0</v>
      </c>
      <c r="G9" s="124">
        <f t="shared" ca="1" si="15"/>
        <v>0</v>
      </c>
      <c r="H9" s="124">
        <f t="shared" ca="1" si="16"/>
        <v>0</v>
      </c>
      <c r="I9" s="124">
        <f t="shared" ca="1" si="17"/>
        <v>0</v>
      </c>
      <c r="J9" s="124">
        <f t="shared" ca="1" si="18"/>
        <v>0</v>
      </c>
      <c r="K9" s="124">
        <f t="shared" ca="1" si="19"/>
        <v>0</v>
      </c>
      <c r="L9" s="124">
        <f t="shared" ca="1" si="0"/>
        <v>0</v>
      </c>
      <c r="M9" s="124">
        <f t="shared" ca="1" si="20"/>
        <v>0</v>
      </c>
      <c r="N9" s="124">
        <f t="shared" ca="1" si="21"/>
        <v>0</v>
      </c>
      <c r="O9" s="125">
        <f t="shared" ca="1" si="22"/>
        <v>0</v>
      </c>
      <c r="P9" s="125">
        <f t="shared" ca="1" si="23"/>
        <v>0</v>
      </c>
      <c r="Q9" s="125">
        <f t="shared" ca="1" si="24"/>
        <v>0</v>
      </c>
      <c r="R9" s="125">
        <f t="shared" ca="1" si="25"/>
        <v>0</v>
      </c>
      <c r="S9" s="125">
        <f t="shared" ca="1" si="26"/>
        <v>0</v>
      </c>
      <c r="T9" s="125">
        <f t="shared" ca="1" si="27"/>
        <v>0</v>
      </c>
      <c r="U9" s="125">
        <f t="shared" ca="1" si="28"/>
        <v>0</v>
      </c>
      <c r="V9" s="126"/>
      <c r="W9" s="127">
        <f t="shared" ca="1" si="29"/>
        <v>0</v>
      </c>
      <c r="X9" s="126"/>
      <c r="Y9" s="128">
        <f t="shared" ca="1" si="60"/>
        <v>0</v>
      </c>
      <c r="Z9" s="129" t="str">
        <f t="shared" ca="1" si="30"/>
        <v/>
      </c>
      <c r="AA9" s="126"/>
      <c r="AB9" s="130">
        <f t="shared" ca="1" si="31"/>
        <v>0</v>
      </c>
      <c r="AC9" s="130">
        <f t="shared" ca="1" si="32"/>
        <v>0</v>
      </c>
      <c r="AD9" s="128">
        <f t="shared" ca="1" si="33"/>
        <v>0</v>
      </c>
      <c r="AE9" s="128">
        <f t="shared" ca="1" si="34"/>
        <v>0</v>
      </c>
      <c r="AF9" s="128">
        <f t="shared" ca="1" si="35"/>
        <v>0</v>
      </c>
      <c r="AG9" s="128">
        <f t="shared" ca="1" si="61"/>
        <v>0</v>
      </c>
      <c r="AH9" s="128">
        <f t="shared" ca="1" si="36"/>
        <v>0</v>
      </c>
      <c r="AI9" s="131">
        <f t="shared" ca="1" si="37"/>
        <v>0</v>
      </c>
      <c r="AJ9" s="132"/>
      <c r="AK9" s="128">
        <f t="shared" ca="1" si="38"/>
        <v>0</v>
      </c>
      <c r="AL9" s="133" t="str">
        <f t="shared" ca="1" si="39"/>
        <v/>
      </c>
      <c r="AM9" s="126"/>
      <c r="AN9" s="134">
        <f t="shared" ca="1" si="40"/>
        <v>0</v>
      </c>
      <c r="AO9" s="134">
        <f t="shared" ca="1" si="41"/>
        <v>0</v>
      </c>
      <c r="AP9" s="134">
        <f t="shared" ca="1" si="42"/>
        <v>0</v>
      </c>
      <c r="AQ9" s="134">
        <f t="shared" ca="1" si="43"/>
        <v>0</v>
      </c>
      <c r="AR9" s="134">
        <f t="shared" ca="1" si="44"/>
        <v>0</v>
      </c>
      <c r="AS9" s="134">
        <f t="shared" ca="1" si="45"/>
        <v>0</v>
      </c>
      <c r="AT9" s="134">
        <f t="shared" ca="1" si="46"/>
        <v>0</v>
      </c>
      <c r="AU9" s="134">
        <f t="shared" ca="1" si="47"/>
        <v>0</v>
      </c>
      <c r="AV9" s="134">
        <f t="shared" ca="1" si="48"/>
        <v>0</v>
      </c>
      <c r="AW9" s="135"/>
      <c r="AX9" s="136">
        <f t="shared" ca="1" si="49"/>
        <v>0</v>
      </c>
      <c r="AY9" s="137">
        <f t="shared" ca="1" si="50"/>
        <v>0</v>
      </c>
      <c r="AZ9" s="134">
        <f t="shared" ca="1" si="51"/>
        <v>0</v>
      </c>
      <c r="BA9" s="134">
        <f t="shared" ca="1" si="52"/>
        <v>0</v>
      </c>
      <c r="BB9" s="134">
        <f t="shared" ca="1" si="53"/>
        <v>0</v>
      </c>
      <c r="BC9" s="134">
        <f t="shared" ca="1" si="54"/>
        <v>0</v>
      </c>
      <c r="BD9" s="134">
        <f t="shared" ca="1" si="55"/>
        <v>0</v>
      </c>
      <c r="BE9" s="134">
        <f t="shared" ca="1" si="56"/>
        <v>0</v>
      </c>
      <c r="BF9" s="134">
        <f t="shared" ca="1" si="1"/>
        <v>0</v>
      </c>
      <c r="BG9" s="135"/>
      <c r="BH9" s="134">
        <f t="shared" ca="1" si="57"/>
        <v>0</v>
      </c>
      <c r="BI9" s="134">
        <f t="shared" ca="1" si="58"/>
        <v>0</v>
      </c>
      <c r="BJ9" s="134">
        <f t="shared" ca="1" si="59"/>
        <v>0</v>
      </c>
      <c r="BK9" s="138"/>
      <c r="BL9" s="133" t="str">
        <f t="shared" ca="1" si="2"/>
        <v/>
      </c>
      <c r="BN9" s="128" t="str">
        <f t="shared" ca="1" si="3"/>
        <v/>
      </c>
      <c r="BO9" s="128" t="str">
        <f t="shared" ca="1" si="4"/>
        <v/>
      </c>
      <c r="BP9" s="128" t="str">
        <f t="shared" ca="1" si="5"/>
        <v/>
      </c>
      <c r="BQ9" s="128" t="str">
        <f t="shared" ca="1" si="6"/>
        <v/>
      </c>
      <c r="BS9" s="140" t="str">
        <f t="shared" ca="1" si="7"/>
        <v/>
      </c>
      <c r="BT9" s="140" t="str">
        <f t="shared" ca="1" si="8"/>
        <v/>
      </c>
      <c r="BU9" s="140" t="str">
        <f t="shared" ca="1" si="9"/>
        <v/>
      </c>
      <c r="BV9" s="140" t="str">
        <f t="shared" ca="1" si="10"/>
        <v/>
      </c>
    </row>
    <row r="10" spans="2:83" ht="13.5" customHeight="1" x14ac:dyDescent="0.2">
      <c r="B10" s="123" t="s">
        <v>639</v>
      </c>
      <c r="C10" s="124">
        <f t="shared" ca="1" si="11"/>
        <v>0</v>
      </c>
      <c r="D10" s="124">
        <f t="shared" ca="1" si="12"/>
        <v>0</v>
      </c>
      <c r="E10" s="124">
        <f t="shared" ca="1" si="13"/>
        <v>0</v>
      </c>
      <c r="F10" s="124">
        <f t="shared" ca="1" si="14"/>
        <v>0</v>
      </c>
      <c r="G10" s="124">
        <f t="shared" ca="1" si="15"/>
        <v>0</v>
      </c>
      <c r="H10" s="124">
        <f t="shared" ca="1" si="16"/>
        <v>0</v>
      </c>
      <c r="I10" s="124">
        <f t="shared" ca="1" si="17"/>
        <v>0</v>
      </c>
      <c r="J10" s="124">
        <f t="shared" ca="1" si="18"/>
        <v>0</v>
      </c>
      <c r="K10" s="124">
        <f t="shared" ca="1" si="19"/>
        <v>0</v>
      </c>
      <c r="L10" s="124">
        <f t="shared" ca="1" si="0"/>
        <v>0</v>
      </c>
      <c r="M10" s="124">
        <f t="shared" ca="1" si="20"/>
        <v>0</v>
      </c>
      <c r="N10" s="124">
        <f t="shared" ca="1" si="21"/>
        <v>0</v>
      </c>
      <c r="O10" s="125">
        <f t="shared" ca="1" si="22"/>
        <v>0</v>
      </c>
      <c r="P10" s="125">
        <f t="shared" ca="1" si="23"/>
        <v>0</v>
      </c>
      <c r="Q10" s="125">
        <f t="shared" ca="1" si="24"/>
        <v>0</v>
      </c>
      <c r="R10" s="125">
        <f t="shared" ca="1" si="25"/>
        <v>0</v>
      </c>
      <c r="S10" s="125">
        <f t="shared" ca="1" si="26"/>
        <v>0</v>
      </c>
      <c r="T10" s="125">
        <f t="shared" ca="1" si="27"/>
        <v>0</v>
      </c>
      <c r="U10" s="125">
        <f t="shared" ca="1" si="28"/>
        <v>0</v>
      </c>
      <c r="V10" s="126"/>
      <c r="W10" s="127">
        <f t="shared" ca="1" si="29"/>
        <v>0</v>
      </c>
      <c r="X10" s="126"/>
      <c r="Y10" s="128">
        <f t="shared" ca="1" si="60"/>
        <v>0</v>
      </c>
      <c r="Z10" s="129" t="str">
        <f t="shared" ca="1" si="30"/>
        <v/>
      </c>
      <c r="AA10" s="126"/>
      <c r="AB10" s="130">
        <f t="shared" ca="1" si="31"/>
        <v>0</v>
      </c>
      <c r="AC10" s="130">
        <f t="shared" ca="1" si="32"/>
        <v>0</v>
      </c>
      <c r="AD10" s="128">
        <f t="shared" ca="1" si="33"/>
        <v>0</v>
      </c>
      <c r="AE10" s="128">
        <f t="shared" ca="1" si="34"/>
        <v>0</v>
      </c>
      <c r="AF10" s="128">
        <f t="shared" ca="1" si="35"/>
        <v>0</v>
      </c>
      <c r="AG10" s="128">
        <f t="shared" ca="1" si="61"/>
        <v>0</v>
      </c>
      <c r="AH10" s="128">
        <f t="shared" ca="1" si="36"/>
        <v>0</v>
      </c>
      <c r="AI10" s="131">
        <f t="shared" ca="1" si="37"/>
        <v>0</v>
      </c>
      <c r="AJ10" s="132"/>
      <c r="AK10" s="128">
        <f t="shared" ca="1" si="38"/>
        <v>0</v>
      </c>
      <c r="AL10" s="133" t="str">
        <f t="shared" ca="1" si="39"/>
        <v/>
      </c>
      <c r="AM10" s="126"/>
      <c r="AN10" s="134">
        <f t="shared" ca="1" si="40"/>
        <v>0</v>
      </c>
      <c r="AO10" s="134">
        <f t="shared" ca="1" si="41"/>
        <v>0</v>
      </c>
      <c r="AP10" s="134">
        <f t="shared" ca="1" si="42"/>
        <v>0</v>
      </c>
      <c r="AQ10" s="134">
        <f t="shared" ca="1" si="43"/>
        <v>0</v>
      </c>
      <c r="AR10" s="134">
        <f t="shared" ca="1" si="44"/>
        <v>0</v>
      </c>
      <c r="AS10" s="134">
        <f t="shared" ca="1" si="45"/>
        <v>0</v>
      </c>
      <c r="AT10" s="134">
        <f t="shared" ca="1" si="46"/>
        <v>0</v>
      </c>
      <c r="AU10" s="134">
        <f t="shared" ca="1" si="47"/>
        <v>0</v>
      </c>
      <c r="AV10" s="134">
        <f t="shared" ca="1" si="48"/>
        <v>0</v>
      </c>
      <c r="AW10" s="135"/>
      <c r="AX10" s="136">
        <f t="shared" ca="1" si="49"/>
        <v>0</v>
      </c>
      <c r="AY10" s="137">
        <f t="shared" ca="1" si="50"/>
        <v>0</v>
      </c>
      <c r="AZ10" s="134">
        <f t="shared" ca="1" si="51"/>
        <v>0</v>
      </c>
      <c r="BA10" s="134">
        <f t="shared" ca="1" si="52"/>
        <v>0</v>
      </c>
      <c r="BB10" s="134">
        <f t="shared" ca="1" si="53"/>
        <v>0</v>
      </c>
      <c r="BC10" s="134">
        <f t="shared" ca="1" si="54"/>
        <v>0</v>
      </c>
      <c r="BD10" s="134">
        <f t="shared" ca="1" si="55"/>
        <v>0</v>
      </c>
      <c r="BE10" s="134">
        <f t="shared" ca="1" si="56"/>
        <v>0</v>
      </c>
      <c r="BF10" s="134">
        <f t="shared" ca="1" si="1"/>
        <v>0</v>
      </c>
      <c r="BG10" s="135"/>
      <c r="BH10" s="134">
        <f t="shared" ca="1" si="57"/>
        <v>0</v>
      </c>
      <c r="BI10" s="134">
        <f t="shared" ca="1" si="58"/>
        <v>0</v>
      </c>
      <c r="BJ10" s="134">
        <f t="shared" ca="1" si="59"/>
        <v>0</v>
      </c>
      <c r="BK10" s="138"/>
      <c r="BL10" s="133" t="str">
        <f t="shared" ca="1" si="2"/>
        <v/>
      </c>
      <c r="BN10" s="128" t="str">
        <f t="shared" ca="1" si="3"/>
        <v/>
      </c>
      <c r="BO10" s="128" t="str">
        <f t="shared" ca="1" si="4"/>
        <v/>
      </c>
      <c r="BP10" s="128" t="str">
        <f t="shared" ca="1" si="5"/>
        <v/>
      </c>
      <c r="BQ10" s="128" t="str">
        <f t="shared" ca="1" si="6"/>
        <v/>
      </c>
      <c r="BS10" s="140" t="str">
        <f t="shared" ca="1" si="7"/>
        <v/>
      </c>
      <c r="BT10" s="140" t="str">
        <f t="shared" ca="1" si="8"/>
        <v/>
      </c>
      <c r="BU10" s="140" t="str">
        <f t="shared" ca="1" si="9"/>
        <v/>
      </c>
      <c r="BV10" s="140" t="str">
        <f t="shared" ca="1" si="10"/>
        <v/>
      </c>
    </row>
    <row r="11" spans="2:83" s="159" customFormat="1" ht="13.5" customHeight="1" x14ac:dyDescent="0.2">
      <c r="B11" s="143" t="s">
        <v>640</v>
      </c>
      <c r="C11" s="143"/>
      <c r="D11" s="143"/>
      <c r="E11" s="143"/>
      <c r="F11" s="143"/>
      <c r="G11" s="143"/>
      <c r="H11" s="143">
        <f ca="1">SUBTOTAL(109,H5:H10)</f>
        <v>0</v>
      </c>
      <c r="I11" s="143">
        <f ca="1">SUBTOTAL(109,I5:I10)</f>
        <v>0</v>
      </c>
      <c r="J11" s="143">
        <f ca="1">SUBTOTAL(109,J5:J10)</f>
        <v>0</v>
      </c>
      <c r="K11" s="143">
        <f ca="1">SUBTOTAL(109,K5:K10)</f>
        <v>0</v>
      </c>
      <c r="L11" s="143">
        <f ca="1">SUBTOTAL(109,L5:L10)</f>
        <v>0</v>
      </c>
      <c r="M11" s="143"/>
      <c r="N11" s="143"/>
      <c r="O11" s="144"/>
      <c r="P11" s="143">
        <f ca="1">COUNTIF(P5:P10,"HE")+COUNTIF(P5:P10,"FE")+COUNTIF(P5:P10,"Both He and FE")</f>
        <v>0</v>
      </c>
      <c r="Q11" s="143">
        <f ca="1">COUNTIF(Q5:Q10,"Yes")</f>
        <v>0</v>
      </c>
      <c r="R11" s="143">
        <f ca="1">COUNTIF(R5:R10,"Yes")</f>
        <v>0</v>
      </c>
      <c r="S11" s="143">
        <f ca="1">COUNTIF(S5:S10,"*")</f>
        <v>0</v>
      </c>
      <c r="T11" s="143">
        <f ca="1">COUNTIF(T5:T10,"Yes")</f>
        <v>0</v>
      </c>
      <c r="U11" s="143">
        <f ca="1">COUNTIF(U5:U10,"*")</f>
        <v>0</v>
      </c>
      <c r="V11" s="145"/>
      <c r="W11" s="146">
        <f ca="1">SUBTOTAL(109,W5:W10)</f>
        <v>0</v>
      </c>
      <c r="X11" s="145"/>
      <c r="Y11" s="147">
        <f ca="1">SUBTOTAL(109,Y5:Y10)</f>
        <v>0</v>
      </c>
      <c r="Z11" s="148">
        <f ca="1">IF(ISERROR(AVERAGE(Z5:Z10)),"",AVERAGE(Z5:Z10))</f>
        <v>0</v>
      </c>
      <c r="AA11" s="145"/>
      <c r="AB11" s="147">
        <f t="shared" ref="AB11:AI11" ca="1" si="62">SUBTOTAL(109,AB5:AB10)</f>
        <v>0</v>
      </c>
      <c r="AC11" s="147">
        <f t="shared" ca="1" si="62"/>
        <v>0</v>
      </c>
      <c r="AD11" s="147">
        <f t="shared" ca="1" si="62"/>
        <v>0</v>
      </c>
      <c r="AE11" s="147">
        <f t="shared" ca="1" si="62"/>
        <v>0</v>
      </c>
      <c r="AF11" s="147">
        <f t="shared" ca="1" si="62"/>
        <v>0</v>
      </c>
      <c r="AG11" s="147">
        <f t="shared" ca="1" si="62"/>
        <v>0</v>
      </c>
      <c r="AH11" s="147">
        <f t="shared" ca="1" si="62"/>
        <v>0</v>
      </c>
      <c r="AI11" s="147">
        <f t="shared" ca="1" si="62"/>
        <v>0</v>
      </c>
      <c r="AJ11" s="149"/>
      <c r="AK11" s="147">
        <f ca="1">SUBTOTAL(109,AK5:AK10)</f>
        <v>0</v>
      </c>
      <c r="AL11" s="150">
        <f ca="1">IF(ISERROR(AVERAGE(AL5:AL10)),"",AVERAGE(AL5:AL10))</f>
        <v>0</v>
      </c>
      <c r="AM11" s="145"/>
      <c r="AN11" s="151">
        <f ca="1">SUBTOTAL(109,AN5:AN10)</f>
        <v>0</v>
      </c>
      <c r="AO11" s="151">
        <f ca="1">SUBTOTAL(109,AO5:AO10)</f>
        <v>0</v>
      </c>
      <c r="AP11" s="151">
        <f ca="1">SUBTOTAL(109,AP5:AP10)</f>
        <v>0</v>
      </c>
      <c r="AQ11" s="152" t="str">
        <f ca="1">IF(Y11=0,"£   -",AP11/Y11)</f>
        <v>£   -</v>
      </c>
      <c r="AR11" s="152" t="str">
        <f ca="1">IF(Y11=0,"£   -",AN11/Y11)</f>
        <v>£   -</v>
      </c>
      <c r="AS11" s="152" t="str">
        <f ca="1">IF(AI11=0,"£                                   -     ",AP11/AI11)</f>
        <v xml:space="preserve">£                                   -     </v>
      </c>
      <c r="AT11" s="153" t="str">
        <f ca="1">IF(AI11=0,"£                             -     ",AN11/AI11)</f>
        <v xml:space="preserve">£                             -     </v>
      </c>
      <c r="AU11" s="152" t="str">
        <f ca="1">IF(AK11=0,"£   -",AP11/AK11)</f>
        <v>£   -</v>
      </c>
      <c r="AV11" s="152" t="str">
        <f ca="1">IF(AK11=0,"£   -",AN11/AK11)</f>
        <v>£   -</v>
      </c>
      <c r="AW11" s="154"/>
      <c r="AX11" s="155">
        <f ca="1">SUBTOTAL(109,AX5:AX10)</f>
        <v>0</v>
      </c>
      <c r="AY11" s="156">
        <f t="shared" ref="AY11" ca="1" si="63">SUBTOTAL(109,AY5:AY10)</f>
        <v>0</v>
      </c>
      <c r="AZ11" s="151">
        <f ca="1">SUBTOTAL(109,AZ5:AZ10)</f>
        <v>0</v>
      </c>
      <c r="BA11" s="151">
        <f t="shared" ref="BA11:BF11" ca="1" si="64">SUBTOTAL(109,BA5:BA10)</f>
        <v>0</v>
      </c>
      <c r="BB11" s="151">
        <f t="shared" ca="1" si="64"/>
        <v>0</v>
      </c>
      <c r="BC11" s="151">
        <f t="shared" ca="1" si="64"/>
        <v>0</v>
      </c>
      <c r="BD11" s="151">
        <f t="shared" ca="1" si="64"/>
        <v>0</v>
      </c>
      <c r="BE11" s="151">
        <f t="shared" ca="1" si="64"/>
        <v>0</v>
      </c>
      <c r="BF11" s="151">
        <f t="shared" ca="1" si="64"/>
        <v>0</v>
      </c>
      <c r="BG11" s="154"/>
      <c r="BH11" s="151">
        <f ca="1">SUBTOTAL(109,BH5:BH10)</f>
        <v>0</v>
      </c>
      <c r="BI11" s="151">
        <f ca="1">SUBTOTAL(109,BI5:BI10)</f>
        <v>0</v>
      </c>
      <c r="BJ11" s="152">
        <f ca="1">SUBTOTAL(109,BJ5:BJ10)</f>
        <v>0</v>
      </c>
      <c r="BK11" s="157"/>
      <c r="BL11" s="158" t="str">
        <f t="shared" ca="1" si="2"/>
        <v/>
      </c>
      <c r="BN11" s="147">
        <f ca="1">SUBTOTAL(109,BN5:BN10)</f>
        <v>0</v>
      </c>
      <c r="BO11" s="147">
        <f ca="1">SUBTOTAL(109,BO5:BO10)</f>
        <v>0</v>
      </c>
      <c r="BP11" s="147">
        <f ca="1">SUBTOTAL(109,BP5:BP10)</f>
        <v>0</v>
      </c>
      <c r="BQ11" s="147">
        <f ca="1">SUBTOTAL(109,BQ5:BQ10)</f>
        <v>0</v>
      </c>
      <c r="BS11" s="160">
        <f ca="1">SUBTOTAL(109,BS5:BS10)</f>
        <v>0</v>
      </c>
      <c r="BT11" s="160">
        <f ca="1">SUBTOTAL(109,BT5:BT10)</f>
        <v>0</v>
      </c>
      <c r="BU11" s="160">
        <f ca="1">SUBTOTAL(109,BU5:BU10)</f>
        <v>0</v>
      </c>
      <c r="BV11" s="160">
        <f ca="1">SUBTOTAL(109,BV5:BV10)</f>
        <v>0</v>
      </c>
    </row>
    <row r="12" spans="2:83" ht="13.5" customHeight="1" x14ac:dyDescent="0.2">
      <c r="U12" s="91"/>
      <c r="V12" s="142"/>
      <c r="W12" s="142"/>
      <c r="X12" s="142"/>
      <c r="Y12" s="91"/>
      <c r="Z12" s="91"/>
      <c r="AA12" s="142"/>
      <c r="AI12" s="91"/>
      <c r="AJ12" s="91"/>
      <c r="AK12" s="91"/>
      <c r="AL12" s="91"/>
      <c r="AM12" s="96"/>
      <c r="AQ12" s="91"/>
      <c r="AR12" s="91"/>
      <c r="AT12" s="91"/>
      <c r="AU12" s="91"/>
      <c r="AV12" s="91"/>
      <c r="AW12" s="142"/>
      <c r="BF12" s="91"/>
      <c r="BG12" s="161"/>
      <c r="BJ12" s="91"/>
      <c r="BK12" s="162"/>
    </row>
    <row r="13" spans="2:83" ht="13.5" customHeight="1" x14ac:dyDescent="0.2">
      <c r="U13" s="91"/>
      <c r="V13" s="142"/>
      <c r="W13" s="142"/>
      <c r="X13" s="142"/>
      <c r="Y13" s="91"/>
      <c r="Z13" s="91"/>
      <c r="AA13" s="142"/>
      <c r="AI13" s="91"/>
      <c r="AJ13" s="91"/>
      <c r="AK13" s="91"/>
      <c r="AL13" s="91"/>
      <c r="AM13" s="96"/>
      <c r="AQ13" s="91"/>
      <c r="AR13" s="91"/>
      <c r="AT13" s="91"/>
      <c r="AU13" s="91"/>
      <c r="AV13" s="91"/>
      <c r="AW13" s="142"/>
      <c r="BF13" s="91"/>
      <c r="BG13" s="161"/>
      <c r="BJ13" s="91"/>
      <c r="BK13" s="162"/>
    </row>
    <row r="14" spans="2:83" ht="13.5" customHeight="1" x14ac:dyDescent="0.2">
      <c r="U14" s="91"/>
      <c r="V14" s="142"/>
      <c r="W14" s="142"/>
      <c r="X14" s="142"/>
      <c r="Y14" s="91"/>
      <c r="Z14" s="91"/>
      <c r="AA14" s="142"/>
      <c r="AI14" s="91"/>
      <c r="AJ14" s="91"/>
      <c r="AK14" s="91"/>
      <c r="AL14" s="91"/>
      <c r="AM14" s="96"/>
      <c r="AQ14" s="91"/>
      <c r="AR14" s="91"/>
      <c r="AT14" s="91"/>
      <c r="AU14" s="91"/>
      <c r="AV14" s="91"/>
      <c r="AW14" s="142"/>
      <c r="BF14" s="91"/>
      <c r="BG14" s="161"/>
      <c r="BJ14" s="91"/>
      <c r="BK14" s="162"/>
    </row>
    <row r="15" spans="2:83" ht="13.5" customHeight="1" x14ac:dyDescent="0.2">
      <c r="U15" s="91"/>
      <c r="V15" s="142"/>
      <c r="W15" s="142"/>
      <c r="X15" s="142"/>
      <c r="Y15" s="91"/>
      <c r="Z15" s="91"/>
      <c r="AA15" s="142"/>
      <c r="AI15" s="91"/>
      <c r="AJ15" s="91"/>
      <c r="AK15" s="91"/>
      <c r="AL15" s="91"/>
      <c r="AM15" s="96"/>
      <c r="AQ15" s="91"/>
      <c r="AR15" s="91"/>
      <c r="AT15" s="91"/>
      <c r="AU15" s="91"/>
      <c r="AV15" s="91"/>
      <c r="AW15" s="142"/>
      <c r="BF15" s="91"/>
      <c r="BG15" s="161"/>
      <c r="BJ15" s="91"/>
      <c r="BK15" s="162"/>
    </row>
  </sheetData>
  <sheetProtection sheet="1" objects="1" scenarios="1" autoFilter="0"/>
  <autoFilter ref="B4:BI10"/>
  <mergeCells count="8">
    <mergeCell ref="B1:BI1"/>
    <mergeCell ref="B3:O3"/>
    <mergeCell ref="AB3:AI3"/>
    <mergeCell ref="AN3:AT3"/>
    <mergeCell ref="AX3:BF3"/>
    <mergeCell ref="BH3:BJ3"/>
    <mergeCell ref="Y3:Z3"/>
    <mergeCell ref="AK3:AL3"/>
  </mergeCells>
  <dataValidations count="1">
    <dataValidation type="custom" allowBlank="1" showInputMessage="1" showErrorMessage="1" sqref="B5:B10">
      <formula1>"&lt;0&gt;0"</formula1>
    </dataValidation>
  </dataValidations>
  <hyperlinks>
    <hyperlink ref="B5" location="Project1!B5" tooltip="Click here to go directly to Project1" display="Project1"/>
    <hyperlink ref="B6" location="Project2!A1" tooltip="Click here to go directly to Project 2" display="Project2"/>
    <hyperlink ref="B7" location="Project3!A1" tooltip="Click here to go directly to Project 3" display="Project3"/>
    <hyperlink ref="B8" location="Project4!A1" tooltip="Click here to go directly to Project 4" display="Project4"/>
    <hyperlink ref="B10" location="Project6!A1" tooltip="Click here to go directly to Project 6" display="Project6"/>
    <hyperlink ref="B9" location="Project5!A1" tooltip="Click here to go directly to Project 5" display="Project5"/>
  </hyperlinks>
  <pageMargins left="0.75" right="0.75" top="1" bottom="1" header="0.5" footer="0.5"/>
  <pageSetup paperSize="8" scale="1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P173"/>
  <sheetViews>
    <sheetView showGridLines="0" showZeros="0" topLeftCell="A92" zoomScaleNormal="100" workbookViewId="0">
      <selection activeCell="A92" sqref="A92"/>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8.2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8.25" hidden="1" customHeight="1" x14ac:dyDescent="0.25"/>
    <row r="3" spans="21:42" ht="8.2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8.2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8.2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8.2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8.2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8.2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8.2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8.2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8.2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8.2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8.2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8.2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8.2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8.2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8.2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8.2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8.2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8.2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8.2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8.2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8.2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8.2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8.2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8.2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8.2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8.2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8.25"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8.25"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8.25"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8.25"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8.25"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8.25"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8.25"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8.25"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8.25"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8.25" hidden="1" customHeight="1" x14ac:dyDescent="0.2">
      <c r="V38" s="6"/>
      <c r="W38" s="7" t="s">
        <v>701</v>
      </c>
      <c r="X38" s="8" t="s">
        <v>387</v>
      </c>
      <c r="Y38" s="6" t="s">
        <v>80</v>
      </c>
      <c r="AA38" s="6"/>
      <c r="AB38" s="8" t="s">
        <v>389</v>
      </c>
      <c r="AC38" s="8" t="s">
        <v>390</v>
      </c>
      <c r="AD38" s="8" t="s">
        <v>391</v>
      </c>
      <c r="AG38" s="6"/>
      <c r="AH38" s="6"/>
      <c r="AI38" s="6"/>
      <c r="AK38" s="9" t="s">
        <v>392</v>
      </c>
    </row>
    <row r="39" spans="22:37" ht="8.2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8.2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8.25" hidden="1" customHeight="1" x14ac:dyDescent="0.2">
      <c r="V41" s="6"/>
      <c r="W41" s="7" t="s">
        <v>430</v>
      </c>
      <c r="X41" s="8" t="s">
        <v>408</v>
      </c>
      <c r="Y41" s="8" t="s">
        <v>409</v>
      </c>
      <c r="AA41" s="6"/>
      <c r="AB41" s="8" t="s">
        <v>410</v>
      </c>
      <c r="AC41" s="6" t="s">
        <v>80</v>
      </c>
      <c r="AD41" s="6" t="s">
        <v>80</v>
      </c>
      <c r="AG41" s="6"/>
      <c r="AH41" s="6"/>
      <c r="AI41" s="6"/>
      <c r="AJ41" s="6"/>
      <c r="AK41" s="9" t="s">
        <v>411</v>
      </c>
    </row>
    <row r="42" spans="22:37" ht="8.2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8.2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8.2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8.25" hidden="1" customHeight="1" x14ac:dyDescent="0.2">
      <c r="V45" s="6"/>
      <c r="W45" s="7" t="s">
        <v>448</v>
      </c>
      <c r="X45" s="8" t="s">
        <v>431</v>
      </c>
      <c r="Y45" s="8" t="s">
        <v>432</v>
      </c>
      <c r="AA45" s="6"/>
      <c r="AB45" s="8" t="s">
        <v>433</v>
      </c>
      <c r="AC45" s="8" t="s">
        <v>434</v>
      </c>
      <c r="AD45" s="8"/>
      <c r="AG45" s="6"/>
      <c r="AH45" s="6"/>
      <c r="AI45" s="6"/>
      <c r="AJ45" s="6"/>
      <c r="AK45" s="9" t="s">
        <v>435</v>
      </c>
    </row>
    <row r="46" spans="22:37" ht="8.25" hidden="1" customHeight="1" x14ac:dyDescent="0.2">
      <c r="V46" s="6"/>
      <c r="W46" s="7" t="s">
        <v>452</v>
      </c>
      <c r="X46" s="8" t="s">
        <v>437</v>
      </c>
      <c r="Y46" s="8" t="s">
        <v>438</v>
      </c>
      <c r="AA46" s="6"/>
      <c r="AB46" s="6" t="s">
        <v>80</v>
      </c>
      <c r="AC46" s="8" t="s">
        <v>439</v>
      </c>
      <c r="AG46" s="6"/>
      <c r="AH46" s="6"/>
      <c r="AI46" s="6"/>
      <c r="AJ46" s="6"/>
      <c r="AK46" s="9" t="s">
        <v>440</v>
      </c>
    </row>
    <row r="47" spans="22:37" ht="8.25" hidden="1" customHeight="1" x14ac:dyDescent="0.2">
      <c r="V47" s="6"/>
      <c r="W47" s="7" t="s">
        <v>456</v>
      </c>
      <c r="X47" s="8" t="s">
        <v>442</v>
      </c>
      <c r="Y47" s="6" t="s">
        <v>80</v>
      </c>
      <c r="AA47" s="6"/>
      <c r="AC47" s="6" t="s">
        <v>80</v>
      </c>
      <c r="AG47" s="6"/>
      <c r="AH47" s="6"/>
      <c r="AI47" s="6"/>
      <c r="AJ47" s="6"/>
      <c r="AK47" s="9" t="s">
        <v>443</v>
      </c>
    </row>
    <row r="48" spans="22:37" ht="8.25" hidden="1" customHeight="1" x14ac:dyDescent="0.2">
      <c r="V48" s="6"/>
      <c r="X48" s="8" t="s">
        <v>445</v>
      </c>
      <c r="AA48" s="6"/>
      <c r="AB48" s="8"/>
      <c r="AC48" s="8" t="s">
        <v>446</v>
      </c>
      <c r="AD48" s="8"/>
      <c r="AG48" s="6"/>
      <c r="AH48" s="6"/>
      <c r="AI48" s="6"/>
      <c r="AJ48" s="6"/>
      <c r="AK48" s="9" t="s">
        <v>447</v>
      </c>
    </row>
    <row r="49" spans="22:37" ht="8.25" hidden="1" customHeight="1" x14ac:dyDescent="0.2">
      <c r="V49" s="6"/>
      <c r="X49" s="8" t="s">
        <v>449</v>
      </c>
      <c r="AA49" s="6"/>
      <c r="AC49" s="8" t="s">
        <v>450</v>
      </c>
      <c r="AF49" s="6"/>
      <c r="AG49" s="6"/>
      <c r="AH49" s="6"/>
      <c r="AI49" s="6"/>
      <c r="AJ49" s="6"/>
      <c r="AK49" s="9" t="s">
        <v>451</v>
      </c>
    </row>
    <row r="50" spans="22:37" ht="8.25" hidden="1" customHeight="1" x14ac:dyDescent="0.2">
      <c r="V50" s="6"/>
      <c r="X50" s="8" t="s">
        <v>453</v>
      </c>
      <c r="AA50" s="6"/>
      <c r="AC50" s="8" t="s">
        <v>454</v>
      </c>
      <c r="AE50" s="6"/>
      <c r="AF50" s="6"/>
      <c r="AG50" s="6"/>
      <c r="AH50" s="6"/>
      <c r="AI50" s="6"/>
      <c r="AJ50" s="6"/>
      <c r="AK50" s="9" t="s">
        <v>455</v>
      </c>
    </row>
    <row r="51" spans="22:37" ht="8.25" hidden="1" customHeight="1" x14ac:dyDescent="0.2">
      <c r="V51" s="6"/>
      <c r="X51" s="6" t="s">
        <v>80</v>
      </c>
      <c r="AA51" s="6"/>
      <c r="AC51" s="8" t="s">
        <v>457</v>
      </c>
      <c r="AD51" s="8"/>
      <c r="AE51" s="6"/>
      <c r="AF51" s="6"/>
      <c r="AG51" s="6"/>
      <c r="AH51" s="6"/>
      <c r="AI51" s="6"/>
      <c r="AJ51" s="6"/>
      <c r="AK51" s="6" t="s">
        <v>458</v>
      </c>
    </row>
    <row r="52" spans="22:37" ht="8.25" hidden="1" customHeight="1" x14ac:dyDescent="0.2">
      <c r="V52" s="6"/>
      <c r="X52" s="5" t="s">
        <v>459</v>
      </c>
      <c r="AA52" s="6"/>
      <c r="AC52" s="8" t="s">
        <v>460</v>
      </c>
      <c r="AD52" s="8"/>
      <c r="AE52" s="6"/>
      <c r="AF52" s="6"/>
      <c r="AG52" s="6"/>
      <c r="AH52" s="6"/>
      <c r="AI52" s="6"/>
      <c r="AJ52" s="6"/>
      <c r="AK52" s="6" t="s">
        <v>461</v>
      </c>
    </row>
    <row r="53" spans="22:37" ht="8.25" hidden="1" customHeight="1" x14ac:dyDescent="0.2">
      <c r="V53" s="6"/>
      <c r="X53" s="5" t="s">
        <v>462</v>
      </c>
      <c r="AA53" s="6"/>
      <c r="AC53" s="8" t="s">
        <v>463</v>
      </c>
      <c r="AD53" s="8"/>
      <c r="AE53" s="6"/>
      <c r="AF53" s="6"/>
      <c r="AG53" s="6"/>
      <c r="AH53" s="6"/>
      <c r="AI53" s="6"/>
      <c r="AJ53" s="6"/>
      <c r="AK53" s="6" t="s">
        <v>464</v>
      </c>
    </row>
    <row r="54" spans="22:37" ht="8.25" hidden="1" customHeight="1" x14ac:dyDescent="0.2">
      <c r="V54" s="6"/>
      <c r="X54" s="5" t="s">
        <v>465</v>
      </c>
      <c r="AA54" s="6"/>
      <c r="AC54" s="8" t="s">
        <v>466</v>
      </c>
      <c r="AD54" s="8"/>
      <c r="AE54" s="6"/>
      <c r="AF54" s="6"/>
      <c r="AG54" s="6"/>
      <c r="AH54" s="6"/>
      <c r="AI54" s="6"/>
      <c r="AJ54" s="6"/>
      <c r="AK54" s="9" t="s">
        <v>467</v>
      </c>
    </row>
    <row r="55" spans="22:37" ht="8.25" hidden="1" customHeight="1" x14ac:dyDescent="0.2">
      <c r="V55" s="6"/>
      <c r="X55" s="6" t="s">
        <v>80</v>
      </c>
      <c r="Z55" s="6"/>
      <c r="AA55" s="6"/>
      <c r="AC55" s="8" t="s">
        <v>468</v>
      </c>
      <c r="AE55" s="6"/>
      <c r="AF55" s="6"/>
      <c r="AG55" s="6"/>
      <c r="AH55" s="6"/>
      <c r="AI55" s="6"/>
      <c r="AJ55" s="6"/>
      <c r="AK55" s="6" t="s">
        <v>469</v>
      </c>
    </row>
    <row r="56" spans="22:37" ht="8.25" hidden="1" customHeight="1" x14ac:dyDescent="0.2">
      <c r="V56" s="6"/>
      <c r="Z56" s="6"/>
      <c r="AA56" s="6"/>
      <c r="AC56" s="8" t="s">
        <v>470</v>
      </c>
      <c r="AE56" s="6"/>
      <c r="AF56" s="6"/>
      <c r="AG56" s="6"/>
      <c r="AH56" s="6"/>
      <c r="AI56" s="6"/>
      <c r="AJ56" s="6"/>
      <c r="AK56" s="6" t="s">
        <v>471</v>
      </c>
    </row>
    <row r="57" spans="22:37" ht="8.25" hidden="1" customHeight="1" x14ac:dyDescent="0.2">
      <c r="V57" s="6"/>
      <c r="Z57" s="6"/>
      <c r="AA57" s="6"/>
      <c r="AC57" s="8" t="s">
        <v>472</v>
      </c>
      <c r="AE57" s="6"/>
      <c r="AF57" s="6"/>
      <c r="AG57" s="6"/>
      <c r="AH57" s="6"/>
      <c r="AI57" s="6"/>
      <c r="AJ57" s="6"/>
      <c r="AK57" s="9" t="s">
        <v>473</v>
      </c>
    </row>
    <row r="58" spans="22:37" ht="8.25" hidden="1" customHeight="1" x14ac:dyDescent="0.2">
      <c r="V58" s="6"/>
      <c r="Z58" s="6"/>
      <c r="AA58" s="6"/>
      <c r="AC58" s="8" t="s">
        <v>474</v>
      </c>
      <c r="AE58" s="6"/>
      <c r="AF58" s="6"/>
      <c r="AG58" s="6"/>
      <c r="AH58" s="6"/>
      <c r="AI58" s="6"/>
      <c r="AJ58" s="6"/>
      <c r="AK58" s="9" t="s">
        <v>475</v>
      </c>
    </row>
    <row r="59" spans="22:37" ht="8.25" hidden="1" customHeight="1" x14ac:dyDescent="0.2">
      <c r="V59" s="6"/>
      <c r="X59" s="8"/>
      <c r="Z59" s="6"/>
      <c r="AA59" s="6"/>
      <c r="AC59" s="8" t="s">
        <v>476</v>
      </c>
      <c r="AE59" s="6"/>
      <c r="AF59" s="6"/>
      <c r="AG59" s="6"/>
      <c r="AH59" s="6"/>
      <c r="AI59" s="6"/>
      <c r="AJ59" s="6"/>
      <c r="AK59" s="9" t="s">
        <v>114</v>
      </c>
    </row>
    <row r="60" spans="22:37" ht="8.25" hidden="1" customHeight="1" x14ac:dyDescent="0.2">
      <c r="V60" s="6"/>
      <c r="Z60" s="6"/>
      <c r="AA60" s="6"/>
      <c r="AC60" s="8" t="s">
        <v>477</v>
      </c>
      <c r="AE60" s="6"/>
      <c r="AF60" s="6"/>
      <c r="AG60" s="6"/>
      <c r="AH60" s="6"/>
      <c r="AI60" s="6"/>
      <c r="AJ60" s="6"/>
      <c r="AK60" s="9" t="s">
        <v>478</v>
      </c>
    </row>
    <row r="61" spans="22:37" ht="8.25" hidden="1" customHeight="1" x14ac:dyDescent="0.2">
      <c r="V61" s="6"/>
      <c r="Z61" s="6"/>
      <c r="AA61" s="6"/>
      <c r="AC61" s="8" t="s">
        <v>479</v>
      </c>
      <c r="AE61" s="6"/>
      <c r="AF61" s="6"/>
      <c r="AG61" s="6"/>
      <c r="AH61" s="6"/>
      <c r="AI61" s="6"/>
      <c r="AJ61" s="6"/>
      <c r="AK61" s="9" t="s">
        <v>480</v>
      </c>
    </row>
    <row r="62" spans="22:37" ht="8.25" hidden="1" customHeight="1" x14ac:dyDescent="0.2">
      <c r="V62" s="6"/>
      <c r="X62" s="8"/>
      <c r="Z62" s="6"/>
      <c r="AA62" s="6"/>
      <c r="AC62" s="6" t="s">
        <v>80</v>
      </c>
      <c r="AE62" s="6"/>
      <c r="AF62" s="6"/>
      <c r="AG62" s="6"/>
      <c r="AH62" s="6"/>
      <c r="AI62" s="6"/>
      <c r="AJ62" s="6"/>
      <c r="AK62" s="9" t="s">
        <v>481</v>
      </c>
    </row>
    <row r="63" spans="22:37" ht="8.25" hidden="1" customHeight="1" x14ac:dyDescent="0.2">
      <c r="V63" s="6"/>
      <c r="Z63" s="6"/>
      <c r="AA63" s="6"/>
      <c r="AC63" s="8" t="s">
        <v>482</v>
      </c>
      <c r="AE63" s="6"/>
      <c r="AF63" s="6"/>
      <c r="AG63" s="6"/>
      <c r="AH63" s="6"/>
      <c r="AI63" s="6"/>
      <c r="AJ63" s="6"/>
      <c r="AK63" s="9" t="s">
        <v>483</v>
      </c>
    </row>
    <row r="64" spans="22:37" ht="8.25" hidden="1" customHeight="1" x14ac:dyDescent="0.2">
      <c r="V64" s="6"/>
      <c r="Z64" s="6"/>
      <c r="AA64" s="6"/>
      <c r="AB64" s="8"/>
      <c r="AC64" s="8" t="s">
        <v>484</v>
      </c>
      <c r="AE64" s="6"/>
      <c r="AF64" s="6"/>
      <c r="AG64" s="6"/>
      <c r="AH64" s="6"/>
      <c r="AI64" s="6"/>
      <c r="AJ64" s="6"/>
      <c r="AK64" s="9" t="s">
        <v>485</v>
      </c>
    </row>
    <row r="65" spans="21:38" ht="8.25" hidden="1" customHeight="1" x14ac:dyDescent="0.2">
      <c r="V65" s="6"/>
      <c r="Z65" s="6"/>
      <c r="AA65" s="6"/>
      <c r="AC65" s="8" t="s">
        <v>486</v>
      </c>
      <c r="AE65" s="6"/>
      <c r="AF65" s="6"/>
      <c r="AG65" s="6"/>
      <c r="AH65" s="6"/>
      <c r="AI65" s="6"/>
      <c r="AJ65" s="6"/>
      <c r="AK65" s="9" t="s">
        <v>487</v>
      </c>
    </row>
    <row r="66" spans="21:38" ht="8.25" hidden="1" customHeight="1" x14ac:dyDescent="0.2">
      <c r="V66" s="6"/>
      <c r="Z66" s="6"/>
      <c r="AA66" s="6"/>
      <c r="AC66" s="8" t="s">
        <v>488</v>
      </c>
      <c r="AE66" s="6"/>
      <c r="AF66" s="6"/>
      <c r="AG66" s="6"/>
      <c r="AH66" s="6"/>
      <c r="AI66" s="6"/>
      <c r="AJ66" s="6"/>
      <c r="AK66" s="9" t="s">
        <v>489</v>
      </c>
    </row>
    <row r="67" spans="21:38" ht="8.25" hidden="1" customHeight="1" x14ac:dyDescent="0.2">
      <c r="V67" s="6"/>
      <c r="AA67" s="6"/>
      <c r="AC67" s="8" t="s">
        <v>490</v>
      </c>
      <c r="AE67" s="6"/>
      <c r="AF67" s="6"/>
      <c r="AG67" s="6"/>
      <c r="AH67" s="6"/>
      <c r="AI67" s="6"/>
      <c r="AJ67" s="6"/>
      <c r="AK67" s="9" t="s">
        <v>491</v>
      </c>
    </row>
    <row r="68" spans="21:38" ht="8.25" hidden="1" customHeight="1" x14ac:dyDescent="0.2">
      <c r="V68" s="6"/>
      <c r="AA68" s="6"/>
      <c r="AC68" s="8" t="s">
        <v>492</v>
      </c>
      <c r="AD68" s="8"/>
      <c r="AE68" s="6"/>
      <c r="AF68" s="6"/>
      <c r="AG68" s="6"/>
      <c r="AH68" s="6"/>
      <c r="AI68" s="6"/>
      <c r="AJ68" s="6"/>
      <c r="AK68" s="9" t="s">
        <v>493</v>
      </c>
    </row>
    <row r="69" spans="21:38" ht="8.25" hidden="1" customHeight="1" x14ac:dyDescent="0.2">
      <c r="V69" s="6"/>
      <c r="AA69" s="6"/>
      <c r="AC69" s="8" t="s">
        <v>494</v>
      </c>
      <c r="AE69" s="6"/>
      <c r="AF69" s="6"/>
      <c r="AG69" s="6"/>
      <c r="AH69" s="6"/>
      <c r="AI69" s="6"/>
      <c r="AJ69" s="6"/>
      <c r="AK69" s="9" t="s">
        <v>495</v>
      </c>
    </row>
    <row r="70" spans="21:38" ht="8.25" hidden="1" customHeight="1" x14ac:dyDescent="0.2">
      <c r="V70" s="6"/>
      <c r="AA70" s="6"/>
      <c r="AC70" s="8"/>
      <c r="AE70" s="6"/>
      <c r="AF70" s="6"/>
      <c r="AG70" s="6"/>
      <c r="AH70" s="6"/>
      <c r="AI70" s="6"/>
      <c r="AJ70" s="6"/>
      <c r="AK70" s="9" t="s">
        <v>496</v>
      </c>
    </row>
    <row r="71" spans="21:38" ht="8.25" hidden="1" customHeight="1" x14ac:dyDescent="0.2">
      <c r="AC71" s="8" t="s">
        <v>497</v>
      </c>
      <c r="AD71" s="6"/>
      <c r="AK71" s="9" t="s">
        <v>498</v>
      </c>
    </row>
    <row r="72" spans="21:38" ht="8.25" hidden="1" customHeight="1" x14ac:dyDescent="0.2">
      <c r="W72" s="64"/>
      <c r="Y72" s="6"/>
      <c r="Z72" s="64"/>
      <c r="AC72" s="8" t="s">
        <v>499</v>
      </c>
      <c r="AK72" s="9" t="s">
        <v>500</v>
      </c>
    </row>
    <row r="73" spans="21:38" ht="8.25" hidden="1" customHeight="1" x14ac:dyDescent="0.2">
      <c r="W73" s="64"/>
      <c r="Z73" s="64"/>
      <c r="AC73" s="8" t="s">
        <v>501</v>
      </c>
      <c r="AK73" s="9" t="s">
        <v>502</v>
      </c>
    </row>
    <row r="74" spans="21:38" ht="8.25" hidden="1" customHeight="1" x14ac:dyDescent="0.2">
      <c r="W74" s="64"/>
      <c r="Z74" s="64"/>
      <c r="AC74" s="8" t="s">
        <v>503</v>
      </c>
      <c r="AK74" s="9" t="s">
        <v>504</v>
      </c>
    </row>
    <row r="75" spans="21:38" ht="8.25" hidden="1" customHeight="1" x14ac:dyDescent="0.2">
      <c r="W75" s="64"/>
      <c r="Z75" s="64"/>
      <c r="AC75" s="8" t="s">
        <v>505</v>
      </c>
      <c r="AK75" s="9" t="s">
        <v>506</v>
      </c>
    </row>
    <row r="76" spans="21:38" ht="8.25" hidden="1" customHeight="1" x14ac:dyDescent="0.2">
      <c r="U76" s="64"/>
      <c r="V76" s="64"/>
      <c r="W76" s="64"/>
      <c r="Y76" s="64"/>
      <c r="Z76" s="64"/>
      <c r="AA76" s="64"/>
      <c r="AB76" s="64"/>
      <c r="AC76" s="8" t="s">
        <v>507</v>
      </c>
      <c r="AD76" s="64"/>
      <c r="AE76" s="64"/>
      <c r="AF76" s="64"/>
      <c r="AG76" s="64"/>
      <c r="AH76" s="64"/>
      <c r="AI76" s="64"/>
      <c r="AJ76" s="64"/>
      <c r="AK76" s="9" t="s">
        <v>508</v>
      </c>
      <c r="AL76" s="64"/>
    </row>
    <row r="77" spans="21:38" ht="8.25" hidden="1" customHeight="1" x14ac:dyDescent="0.2">
      <c r="U77" s="64"/>
      <c r="V77" s="64"/>
      <c r="W77" s="64"/>
      <c r="Y77" s="64"/>
      <c r="Z77" s="64"/>
      <c r="AA77" s="64"/>
      <c r="AB77" s="64"/>
      <c r="AC77" s="8"/>
      <c r="AD77" s="64"/>
      <c r="AE77" s="64"/>
      <c r="AF77" s="64"/>
      <c r="AG77" s="64"/>
      <c r="AH77" s="64"/>
      <c r="AI77" s="64"/>
      <c r="AJ77" s="64"/>
      <c r="AK77" s="9" t="s">
        <v>509</v>
      </c>
      <c r="AL77" s="64"/>
    </row>
    <row r="78" spans="21:38" ht="8.25" hidden="1" customHeight="1" x14ac:dyDescent="0.2">
      <c r="U78" s="64"/>
      <c r="V78" s="64"/>
      <c r="W78" s="64"/>
      <c r="X78" s="64"/>
      <c r="Y78" s="64"/>
      <c r="Z78" s="64"/>
      <c r="AA78" s="64"/>
      <c r="AB78" s="64"/>
      <c r="AC78" s="6" t="s">
        <v>80</v>
      </c>
      <c r="AD78" s="64"/>
      <c r="AE78" s="64"/>
      <c r="AF78" s="64"/>
      <c r="AG78" s="64"/>
      <c r="AH78" s="64"/>
      <c r="AI78" s="64"/>
      <c r="AJ78" s="64"/>
      <c r="AK78" s="9" t="s">
        <v>510</v>
      </c>
      <c r="AL78" s="64"/>
    </row>
    <row r="79" spans="21:38" ht="8.25" hidden="1" customHeight="1" x14ac:dyDescent="0.2">
      <c r="U79" s="64"/>
      <c r="V79" s="64"/>
      <c r="W79" s="64"/>
      <c r="X79" s="64"/>
      <c r="Y79" s="64"/>
      <c r="Z79" s="64"/>
      <c r="AA79" s="64"/>
      <c r="AB79" s="64"/>
      <c r="AD79" s="64"/>
      <c r="AE79" s="64"/>
      <c r="AF79" s="64"/>
      <c r="AG79" s="64"/>
      <c r="AH79" s="64"/>
      <c r="AI79" s="64"/>
      <c r="AJ79" s="64"/>
      <c r="AK79" s="9" t="s">
        <v>511</v>
      </c>
      <c r="AL79" s="64"/>
    </row>
    <row r="80" spans="21:38" ht="8.25" hidden="1" customHeight="1" x14ac:dyDescent="0.2">
      <c r="U80" s="64"/>
      <c r="V80" s="64"/>
      <c r="W80" s="64"/>
      <c r="X80" s="64"/>
      <c r="Y80" s="64"/>
      <c r="Z80" s="64"/>
      <c r="AA80" s="64"/>
      <c r="AB80" s="64"/>
      <c r="AD80" s="64"/>
      <c r="AE80" s="64"/>
      <c r="AF80" s="64"/>
      <c r="AG80" s="64"/>
      <c r="AH80" s="64"/>
      <c r="AI80" s="64"/>
      <c r="AJ80" s="64"/>
      <c r="AK80" s="9" t="s">
        <v>512</v>
      </c>
      <c r="AL80" s="64"/>
    </row>
    <row r="81" spans="1:38" ht="8.25" hidden="1" customHeight="1" x14ac:dyDescent="0.2">
      <c r="U81" s="64"/>
      <c r="V81" s="64"/>
      <c r="W81" s="64"/>
      <c r="X81" s="64"/>
      <c r="Y81" s="64"/>
      <c r="Z81" s="64"/>
      <c r="AA81" s="64"/>
      <c r="AB81" s="64"/>
      <c r="AD81" s="64"/>
      <c r="AE81" s="64"/>
      <c r="AF81" s="64"/>
      <c r="AG81" s="64"/>
      <c r="AH81" s="64"/>
      <c r="AI81" s="64"/>
      <c r="AJ81" s="64"/>
      <c r="AK81" s="9" t="s">
        <v>513</v>
      </c>
      <c r="AL81" s="64"/>
    </row>
    <row r="82" spans="1:38" ht="8.25" hidden="1" customHeight="1" x14ac:dyDescent="0.2">
      <c r="U82" s="64"/>
      <c r="V82" s="64"/>
      <c r="W82" s="64"/>
      <c r="X82" s="64"/>
      <c r="Y82" s="64"/>
      <c r="Z82" s="64"/>
      <c r="AA82" s="64"/>
      <c r="AB82" s="64"/>
      <c r="AD82" s="64"/>
      <c r="AE82" s="64"/>
      <c r="AF82" s="64"/>
      <c r="AG82" s="64"/>
      <c r="AH82" s="64"/>
      <c r="AI82" s="64"/>
      <c r="AJ82" s="64"/>
      <c r="AK82" s="9" t="s">
        <v>514</v>
      </c>
      <c r="AL82" s="64"/>
    </row>
    <row r="83" spans="1:38" ht="8.25" hidden="1" customHeight="1" x14ac:dyDescent="0.2">
      <c r="U83" s="64"/>
      <c r="V83" s="64"/>
      <c r="W83" s="64"/>
      <c r="X83" s="64"/>
      <c r="Y83" s="64"/>
      <c r="Z83" s="64"/>
      <c r="AA83" s="64"/>
      <c r="AB83" s="64"/>
      <c r="AD83" s="64"/>
      <c r="AE83" s="64"/>
      <c r="AF83" s="64"/>
      <c r="AG83" s="64"/>
      <c r="AH83" s="64"/>
      <c r="AI83" s="64"/>
      <c r="AJ83" s="64"/>
      <c r="AK83" s="9" t="s">
        <v>515</v>
      </c>
      <c r="AL83" s="64"/>
    </row>
    <row r="84" spans="1:38" ht="8.25" hidden="1" customHeight="1" x14ac:dyDescent="0.2">
      <c r="U84" s="64"/>
      <c r="V84" s="64"/>
      <c r="X84" s="64"/>
      <c r="Y84" s="64"/>
      <c r="AA84" s="64"/>
      <c r="AB84" s="64"/>
      <c r="AD84" s="64"/>
      <c r="AE84" s="64"/>
      <c r="AF84" s="64"/>
      <c r="AG84" s="64"/>
      <c r="AH84" s="64"/>
      <c r="AI84" s="64"/>
      <c r="AJ84" s="64"/>
      <c r="AK84" s="9" t="s">
        <v>516</v>
      </c>
      <c r="AL84" s="64"/>
    </row>
    <row r="85" spans="1:38" ht="8.25" hidden="1" customHeight="1" x14ac:dyDescent="0.2">
      <c r="U85" s="64"/>
      <c r="V85" s="64"/>
      <c r="X85" s="64"/>
      <c r="Y85" s="64"/>
      <c r="AA85" s="64"/>
      <c r="AB85" s="64"/>
      <c r="AD85" s="64"/>
      <c r="AE85" s="64"/>
      <c r="AF85" s="64"/>
      <c r="AG85" s="64"/>
      <c r="AH85" s="64"/>
      <c r="AI85" s="64"/>
      <c r="AJ85" s="64"/>
      <c r="AK85" s="6" t="s">
        <v>517</v>
      </c>
      <c r="AL85" s="64"/>
    </row>
    <row r="86" spans="1:38" ht="8.25" hidden="1" customHeight="1" x14ac:dyDescent="0.2">
      <c r="U86" s="64"/>
      <c r="V86" s="64"/>
      <c r="X86" s="64"/>
      <c r="Y86" s="64"/>
      <c r="AA86" s="64"/>
      <c r="AB86" s="64"/>
      <c r="AD86" s="64"/>
      <c r="AE86" s="64"/>
      <c r="AF86" s="64"/>
      <c r="AG86" s="64"/>
      <c r="AH86" s="64"/>
      <c r="AI86" s="64"/>
      <c r="AJ86" s="64"/>
      <c r="AK86" s="9" t="s">
        <v>518</v>
      </c>
      <c r="AL86" s="64"/>
    </row>
    <row r="87" spans="1:38" ht="8.25" hidden="1" customHeight="1" x14ac:dyDescent="0.2">
      <c r="U87" s="64"/>
      <c r="V87" s="64"/>
      <c r="X87" s="64"/>
      <c r="Y87" s="64"/>
      <c r="AA87" s="64"/>
      <c r="AB87" s="64"/>
      <c r="AD87" s="64"/>
      <c r="AE87" s="64"/>
      <c r="AF87" s="64"/>
      <c r="AG87" s="64"/>
      <c r="AH87" s="64"/>
      <c r="AI87" s="64"/>
      <c r="AJ87" s="64"/>
      <c r="AK87" s="6" t="s">
        <v>519</v>
      </c>
      <c r="AL87" s="64"/>
    </row>
    <row r="88" spans="1:38" ht="8.25" hidden="1" customHeight="1" x14ac:dyDescent="0.25">
      <c r="AK88" s="9" t="s">
        <v>520</v>
      </c>
    </row>
    <row r="89" spans="1:38" ht="8.25" hidden="1" customHeight="1" x14ac:dyDescent="0.25">
      <c r="AK89" s="9" t="s">
        <v>521</v>
      </c>
    </row>
    <row r="90" spans="1:38" ht="12" hidden="1" customHeight="1" x14ac:dyDescent="0.25">
      <c r="AK90" s="9" t="s">
        <v>522</v>
      </c>
    </row>
    <row r="91" spans="1:38" ht="12.75" hidden="1" customHeight="1" x14ac:dyDescent="0.25">
      <c r="AK91" s="9" t="s">
        <v>523</v>
      </c>
    </row>
    <row r="92" spans="1:38" ht="7.5" customHeight="1" x14ac:dyDescent="0.25">
      <c r="AK92" s="9" t="s">
        <v>524</v>
      </c>
    </row>
    <row r="93" spans="1:38" ht="13.5" customHeight="1" x14ac:dyDescent="0.25">
      <c r="B93" s="40" t="s">
        <v>697</v>
      </c>
      <c r="AK93" s="9" t="s">
        <v>525</v>
      </c>
    </row>
    <row r="94" spans="1:38" ht="4.5" customHeight="1" x14ac:dyDescent="0.25">
      <c r="B94" s="40"/>
      <c r="AK94" s="9"/>
    </row>
    <row r="95" spans="1:38" ht="18" customHeight="1" x14ac:dyDescent="0.2">
      <c r="B95" s="292" t="s">
        <v>766</v>
      </c>
      <c r="C95" s="292"/>
      <c r="D95" s="292"/>
      <c r="E95" s="292"/>
      <c r="F95" s="292"/>
      <c r="G95" s="292"/>
      <c r="H95" s="292"/>
      <c r="I95" s="292"/>
      <c r="J95" s="292"/>
      <c r="K95" s="292"/>
      <c r="L95" s="292"/>
      <c r="M95" s="292"/>
      <c r="N95" s="292"/>
      <c r="O95" s="292"/>
      <c r="P95" s="292"/>
      <c r="Q95" s="292"/>
      <c r="R95" s="292"/>
      <c r="AK95" s="6" t="s">
        <v>526</v>
      </c>
    </row>
    <row r="96" spans="1:38" ht="13.5" customHeight="1" x14ac:dyDescent="0.2">
      <c r="A96" s="14"/>
      <c r="B96" s="293" t="s">
        <v>527</v>
      </c>
      <c r="C96" s="294"/>
      <c r="D96" s="295" t="s">
        <v>828</v>
      </c>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t="s">
        <v>595</v>
      </c>
      <c r="E98" s="296"/>
      <c r="F98" s="296"/>
      <c r="G98" s="296"/>
      <c r="H98" s="296"/>
      <c r="I98" s="297"/>
      <c r="J98" s="20"/>
      <c r="K98" s="293" t="s">
        <v>529</v>
      </c>
      <c r="L98" s="294"/>
      <c r="M98" s="295" t="s">
        <v>830</v>
      </c>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t="s">
        <v>829</v>
      </c>
      <c r="E100" s="296"/>
      <c r="F100" s="296"/>
      <c r="G100" s="296"/>
      <c r="H100" s="296"/>
      <c r="I100" s="297"/>
      <c r="J100" s="18"/>
      <c r="K100" s="293" t="s">
        <v>531</v>
      </c>
      <c r="L100" s="294"/>
      <c r="M100" s="295" t="s">
        <v>595</v>
      </c>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t="s">
        <v>39</v>
      </c>
      <c r="E102" s="296"/>
      <c r="F102" s="296"/>
      <c r="G102" s="296"/>
      <c r="H102" s="296"/>
      <c r="I102" s="297"/>
      <c r="J102" s="23"/>
      <c r="K102" s="293" t="s">
        <v>533</v>
      </c>
      <c r="L102" s="294"/>
      <c r="M102" s="295">
        <v>8</v>
      </c>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9">
        <v>1</v>
      </c>
      <c r="G104" s="299" t="s">
        <v>535</v>
      </c>
      <c r="H104" s="300"/>
      <c r="I104" s="46">
        <v>1</v>
      </c>
      <c r="J104" s="24"/>
      <c r="K104" s="301" t="s">
        <v>536</v>
      </c>
      <c r="L104" s="294"/>
      <c r="M104" s="48">
        <v>1</v>
      </c>
      <c r="N104" s="299" t="s">
        <v>537</v>
      </c>
      <c r="O104" s="299"/>
      <c r="P104" s="302">
        <v>1</v>
      </c>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t="s">
        <v>792</v>
      </c>
      <c r="E106" s="306"/>
      <c r="F106" s="306"/>
      <c r="G106" s="306"/>
      <c r="H106" s="306"/>
      <c r="I106" s="307"/>
      <c r="J106" s="25"/>
      <c r="K106" s="308" t="s">
        <v>539</v>
      </c>
      <c r="L106" s="309"/>
      <c r="M106" s="310" t="s">
        <v>825</v>
      </c>
      <c r="N106" s="311"/>
      <c r="O106" s="308" t="s">
        <v>540</v>
      </c>
      <c r="P106" s="309"/>
      <c r="Q106" s="312" t="s">
        <v>793</v>
      </c>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t="s">
        <v>827</v>
      </c>
      <c r="E108" s="316"/>
      <c r="F108" s="316"/>
      <c r="G108" s="316"/>
      <c r="H108" s="316"/>
      <c r="I108" s="317"/>
      <c r="J108" s="27"/>
      <c r="K108" s="294" t="s">
        <v>542</v>
      </c>
      <c r="L108" s="304"/>
      <c r="M108" s="318" t="s">
        <v>831</v>
      </c>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t="s">
        <v>86</v>
      </c>
      <c r="E110" s="318"/>
      <c r="F110" s="318"/>
      <c r="G110" s="318"/>
      <c r="H110" s="318"/>
      <c r="I110" s="318"/>
      <c r="K110" s="293" t="s">
        <v>544</v>
      </c>
      <c r="L110" s="294"/>
      <c r="M110" s="318" t="s">
        <v>377</v>
      </c>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t="s">
        <v>54</v>
      </c>
      <c r="E112" s="318"/>
      <c r="F112" s="318"/>
      <c r="G112" s="318"/>
      <c r="H112" s="318"/>
      <c r="I112" s="318"/>
      <c r="K112" s="293" t="s">
        <v>546</v>
      </c>
      <c r="L112" s="294"/>
      <c r="M112" s="318" t="s">
        <v>789</v>
      </c>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60" t="s">
        <v>54</v>
      </c>
      <c r="E114" s="293" t="s">
        <v>548</v>
      </c>
      <c r="F114" s="294"/>
      <c r="G114" s="60" t="s">
        <v>54</v>
      </c>
      <c r="H114" s="321" t="s">
        <v>549</v>
      </c>
      <c r="I114" s="320"/>
      <c r="J114" s="322"/>
      <c r="K114" s="323"/>
      <c r="L114" s="321" t="s">
        <v>713</v>
      </c>
      <c r="M114" s="324"/>
      <c r="N114" s="322" t="s">
        <v>54</v>
      </c>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802</v>
      </c>
      <c r="C116" s="325"/>
      <c r="D116" s="325"/>
      <c r="E116" s="325"/>
      <c r="F116" s="325"/>
      <c r="G116" s="325"/>
      <c r="H116" s="325"/>
      <c r="I116" s="325"/>
      <c r="J116" s="325"/>
      <c r="K116" s="325"/>
      <c r="L116" s="325"/>
      <c r="M116" s="325"/>
      <c r="N116" s="325"/>
      <c r="O116" s="325"/>
      <c r="P116" s="325"/>
      <c r="Q116" s="325"/>
      <c r="R116" s="325"/>
    </row>
    <row r="117" spans="1:37" ht="195" customHeight="1" x14ac:dyDescent="0.25">
      <c r="A117" s="14"/>
      <c r="B117" s="326" t="s">
        <v>836</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803</v>
      </c>
      <c r="C119" s="330"/>
      <c r="D119" s="330"/>
      <c r="E119" s="330"/>
      <c r="F119" s="330"/>
      <c r="G119" s="330"/>
      <c r="H119" s="330"/>
      <c r="I119" s="330"/>
      <c r="J119" s="330"/>
      <c r="K119" s="330"/>
      <c r="L119" s="330"/>
      <c r="M119" s="330"/>
      <c r="N119" s="330"/>
      <c r="O119" s="330"/>
      <c r="P119" s="330"/>
      <c r="Q119" s="330"/>
      <c r="R119" s="331"/>
      <c r="T119" s="29"/>
      <c r="U119" s="30"/>
      <c r="V119" s="30"/>
    </row>
    <row r="120" spans="1:37" ht="222" customHeight="1" x14ac:dyDescent="0.25">
      <c r="A120" s="14"/>
      <c r="B120" s="326" t="s">
        <v>835</v>
      </c>
      <c r="C120" s="327"/>
      <c r="D120" s="327"/>
      <c r="E120" s="327"/>
      <c r="F120" s="327"/>
      <c r="G120" s="327"/>
      <c r="H120" s="327"/>
      <c r="I120" s="327"/>
      <c r="J120" s="327"/>
      <c r="K120" s="327"/>
      <c r="L120" s="327"/>
      <c r="M120" s="327"/>
      <c r="N120" s="327"/>
      <c r="O120" s="327"/>
      <c r="P120" s="327"/>
      <c r="Q120" s="327"/>
      <c r="R120" s="328"/>
      <c r="T120" s="57"/>
      <c r="U120" s="30"/>
      <c r="V120" s="30"/>
      <c r="W120" s="31"/>
      <c r="Z120" s="31"/>
    </row>
    <row r="121" spans="1:37" ht="13.5" customHeight="1" x14ac:dyDescent="0.25">
      <c r="A121" s="14"/>
      <c r="B121" s="332" t="s">
        <v>550</v>
      </c>
      <c r="C121" s="332"/>
      <c r="D121" s="332"/>
      <c r="E121" s="333" t="s">
        <v>790</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792</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791</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325" t="s">
        <v>804</v>
      </c>
      <c r="C125" s="325"/>
      <c r="D125" s="325"/>
      <c r="E125" s="325"/>
      <c r="F125" s="325"/>
      <c r="G125" s="325"/>
      <c r="H125" s="325"/>
      <c r="I125" s="325"/>
      <c r="J125" s="325"/>
      <c r="K125" s="325"/>
      <c r="L125" s="325"/>
      <c r="M125" s="325"/>
      <c r="N125" s="325"/>
      <c r="O125" s="325"/>
      <c r="P125" s="325"/>
      <c r="Q125" s="325"/>
      <c r="R125" s="325"/>
      <c r="T125" s="29"/>
      <c r="U125" s="30"/>
      <c r="V125" s="30"/>
    </row>
    <row r="126" spans="1:37" ht="179.25" customHeight="1" x14ac:dyDescent="0.25">
      <c r="A126" s="14"/>
      <c r="B126" s="334" t="s">
        <v>834</v>
      </c>
      <c r="C126" s="334"/>
      <c r="D126" s="334"/>
      <c r="E126" s="334"/>
      <c r="F126" s="334"/>
      <c r="G126" s="334"/>
      <c r="H126" s="334"/>
      <c r="I126" s="334"/>
      <c r="J126" s="334"/>
      <c r="K126" s="334"/>
      <c r="L126" s="334"/>
      <c r="M126" s="334"/>
      <c r="N126" s="334"/>
      <c r="O126" s="334"/>
      <c r="P126" s="334"/>
      <c r="Q126" s="334"/>
      <c r="R126" s="334"/>
      <c r="T126" s="57"/>
      <c r="U126" s="30"/>
      <c r="V126" s="30"/>
    </row>
    <row r="127" spans="1:37" ht="4.5" customHeight="1" x14ac:dyDescent="0.25">
      <c r="A127" s="14"/>
      <c r="B127" s="33"/>
      <c r="C127" s="33"/>
      <c r="D127" s="33"/>
      <c r="E127" s="33"/>
      <c r="F127" s="33"/>
      <c r="G127" s="33"/>
      <c r="H127" s="33"/>
      <c r="I127" s="33"/>
      <c r="J127" s="33"/>
      <c r="K127" s="33"/>
      <c r="L127" s="33"/>
      <c r="M127" s="33"/>
      <c r="N127" s="33"/>
      <c r="O127" s="33"/>
      <c r="P127" s="33"/>
      <c r="Q127" s="33"/>
      <c r="R127" s="14"/>
    </row>
    <row r="128" spans="1:37" ht="4.5" customHeight="1" x14ac:dyDescent="0.25">
      <c r="A128" s="14"/>
      <c r="B128" s="34"/>
      <c r="C128" s="34"/>
      <c r="D128" s="34"/>
      <c r="E128" s="33"/>
      <c r="F128" s="33"/>
      <c r="G128" s="33"/>
      <c r="H128" s="33"/>
      <c r="I128" s="33"/>
      <c r="J128" s="33"/>
      <c r="K128" s="33"/>
      <c r="L128" s="33"/>
      <c r="M128" s="33"/>
      <c r="N128" s="33"/>
      <c r="O128" s="33"/>
      <c r="P128" s="33"/>
      <c r="Q128" s="33"/>
      <c r="R128" s="14"/>
    </row>
    <row r="129" spans="1:37" ht="28.5" customHeight="1" x14ac:dyDescent="0.25">
      <c r="A129" s="14"/>
      <c r="B129" s="335" t="s">
        <v>809</v>
      </c>
      <c r="C129" s="335"/>
      <c r="D129" s="335"/>
      <c r="E129" s="335"/>
      <c r="F129" s="335"/>
      <c r="G129" s="335"/>
      <c r="H129" s="335"/>
      <c r="I129" s="335"/>
      <c r="J129" s="335"/>
      <c r="K129" s="335"/>
      <c r="L129" s="335"/>
      <c r="M129" s="335"/>
      <c r="N129" s="335"/>
      <c r="O129" s="335"/>
      <c r="P129" s="336"/>
      <c r="Q129" s="337" t="s">
        <v>810</v>
      </c>
      <c r="R129" s="337"/>
    </row>
    <row r="130" spans="1:37" ht="38.25" customHeight="1" x14ac:dyDescent="0.25">
      <c r="A130" s="14"/>
      <c r="B130" s="338"/>
      <c r="C130" s="338"/>
      <c r="D130" s="304" t="s">
        <v>594</v>
      </c>
      <c r="E130" s="304"/>
      <c r="F130" s="304" t="s">
        <v>556</v>
      </c>
      <c r="G130" s="304"/>
      <c r="H130" s="304" t="s">
        <v>557</v>
      </c>
      <c r="I130" s="304"/>
      <c r="J130" s="304" t="s">
        <v>558</v>
      </c>
      <c r="K130" s="304"/>
      <c r="L130" s="304" t="s">
        <v>559</v>
      </c>
      <c r="M130" s="304"/>
      <c r="N130" s="304" t="s">
        <v>560</v>
      </c>
      <c r="O130" s="304"/>
      <c r="P130" s="336"/>
      <c r="Q130" s="337"/>
      <c r="R130" s="337"/>
      <c r="AK130" s="31"/>
    </row>
    <row r="131" spans="1:37" ht="21" customHeight="1" x14ac:dyDescent="0.25">
      <c r="A131" s="14"/>
      <c r="B131" s="304" t="s">
        <v>561</v>
      </c>
      <c r="C131" s="304"/>
      <c r="D131" s="339"/>
      <c r="E131" s="339"/>
      <c r="F131" s="340"/>
      <c r="G131" s="340"/>
      <c r="H131" s="340"/>
      <c r="I131" s="340"/>
      <c r="J131" s="340"/>
      <c r="K131" s="340"/>
      <c r="L131" s="340"/>
      <c r="M131" s="340"/>
      <c r="N131" s="341">
        <f>SUM(D131:L131)</f>
        <v>0</v>
      </c>
      <c r="O131" s="341"/>
      <c r="P131" s="336"/>
      <c r="Q131" s="342">
        <v>120</v>
      </c>
      <c r="R131" s="342"/>
      <c r="S131" s="39"/>
      <c r="T131" s="39"/>
    </row>
    <row r="132" spans="1:37" ht="21" customHeight="1" x14ac:dyDescent="0.25">
      <c r="A132" s="14"/>
      <c r="B132" s="304" t="s">
        <v>562</v>
      </c>
      <c r="C132" s="304"/>
      <c r="D132" s="339"/>
      <c r="E132" s="339"/>
      <c r="F132" s="340"/>
      <c r="G132" s="340"/>
      <c r="H132" s="340">
        <v>30</v>
      </c>
      <c r="I132" s="340"/>
      <c r="J132" s="340">
        <v>30</v>
      </c>
      <c r="K132" s="340"/>
      <c r="L132" s="340">
        <v>20</v>
      </c>
      <c r="M132" s="340"/>
      <c r="N132" s="341">
        <f>SUM(D132:M132)</f>
        <v>80</v>
      </c>
      <c r="O132" s="341"/>
      <c r="P132" s="336"/>
      <c r="Q132" s="342"/>
      <c r="R132" s="342"/>
      <c r="S132" s="39"/>
      <c r="T132" s="39"/>
    </row>
    <row r="133" spans="1:37" ht="20.25" customHeight="1" x14ac:dyDescent="0.25">
      <c r="A133" s="14"/>
      <c r="B133" s="304" t="s">
        <v>563</v>
      </c>
      <c r="C133" s="304"/>
      <c r="D133" s="341">
        <f>SUM(D131:E132)</f>
        <v>0</v>
      </c>
      <c r="E133" s="341"/>
      <c r="F133" s="341">
        <f>SUM(F131:G132)</f>
        <v>0</v>
      </c>
      <c r="G133" s="341"/>
      <c r="H133" s="341">
        <f>SUM(H131:I132)</f>
        <v>30</v>
      </c>
      <c r="I133" s="341"/>
      <c r="J133" s="341">
        <f>SUM(J131:J132)</f>
        <v>30</v>
      </c>
      <c r="K133" s="341"/>
      <c r="L133" s="341">
        <f>SUM(L131:L132)</f>
        <v>20</v>
      </c>
      <c r="M133" s="341"/>
      <c r="N133" s="341">
        <f>SUM(D133:M133)</f>
        <v>80</v>
      </c>
      <c r="O133" s="341"/>
      <c r="P133" s="336"/>
      <c r="Q133" s="342"/>
      <c r="R133" s="342"/>
      <c r="S133" s="39"/>
      <c r="T133" s="39"/>
    </row>
    <row r="134" spans="1:37" ht="6.75" customHeight="1" x14ac:dyDescent="0.25">
      <c r="A134" s="14"/>
      <c r="B134" s="58"/>
      <c r="C134" s="58"/>
      <c r="D134" s="42"/>
      <c r="E134" s="42"/>
      <c r="F134" s="42"/>
      <c r="G134" s="42"/>
      <c r="H134" s="42"/>
      <c r="I134" s="42"/>
      <c r="J134" s="42"/>
      <c r="K134" s="42"/>
      <c r="L134" s="42"/>
      <c r="M134" s="42"/>
      <c r="N134" s="42"/>
      <c r="O134" s="42"/>
      <c r="P134" s="61"/>
      <c r="Q134" s="43"/>
      <c r="R134" s="43"/>
      <c r="S134" s="39"/>
      <c r="T134" s="39"/>
    </row>
    <row r="135" spans="1:37" ht="37.5" customHeight="1" x14ac:dyDescent="0.25">
      <c r="A135" s="14"/>
      <c r="B135" s="332" t="s">
        <v>811</v>
      </c>
      <c r="C135" s="332"/>
      <c r="D135" s="332"/>
      <c r="E135" s="332"/>
      <c r="F135" s="332"/>
      <c r="G135" s="332"/>
      <c r="H135" s="332"/>
      <c r="I135" s="332"/>
      <c r="J135" s="332"/>
      <c r="K135" s="332"/>
      <c r="L135" s="332"/>
      <c r="M135" s="332"/>
      <c r="N135" s="332"/>
      <c r="O135" s="332"/>
      <c r="P135" s="332"/>
      <c r="Q135" s="332"/>
      <c r="R135" s="332"/>
    </row>
    <row r="136" spans="1:37" ht="28.5" customHeight="1" x14ac:dyDescent="0.25">
      <c r="A136" s="14"/>
      <c r="B136" s="343"/>
      <c r="C136" s="344"/>
      <c r="D136" s="304" t="s">
        <v>746</v>
      </c>
      <c r="E136" s="304"/>
      <c r="F136" s="304"/>
      <c r="G136" s="304"/>
      <c r="H136" s="304"/>
      <c r="I136" s="304"/>
      <c r="J136" s="304"/>
      <c r="K136" s="304"/>
      <c r="L136" s="335" t="s">
        <v>799</v>
      </c>
      <c r="M136" s="335"/>
      <c r="N136" s="335"/>
      <c r="O136" s="335"/>
      <c r="P136" s="335"/>
      <c r="Q136" s="335"/>
      <c r="R136" s="335"/>
      <c r="AK136" s="31"/>
    </row>
    <row r="137" spans="1:37" ht="21" customHeight="1" x14ac:dyDescent="0.25">
      <c r="A137" s="14"/>
      <c r="B137" s="345"/>
      <c r="C137" s="346"/>
      <c r="D137" s="339">
        <v>65</v>
      </c>
      <c r="E137" s="339"/>
      <c r="F137" s="339"/>
      <c r="G137" s="339"/>
      <c r="H137" s="339"/>
      <c r="I137" s="339"/>
      <c r="J137" s="339"/>
      <c r="K137" s="339"/>
      <c r="L137" s="347">
        <f>IF(D137=0,"",D137/N133)</f>
        <v>0.8125</v>
      </c>
      <c r="M137" s="347"/>
      <c r="N137" s="347"/>
      <c r="O137" s="347"/>
      <c r="P137" s="347"/>
      <c r="Q137" s="347"/>
      <c r="R137" s="347"/>
      <c r="S137" s="39"/>
      <c r="T137" s="39"/>
    </row>
    <row r="138" spans="1:37" ht="6.75" customHeight="1" x14ac:dyDescent="0.25">
      <c r="A138" s="14"/>
      <c r="B138" s="34"/>
      <c r="C138" s="34"/>
      <c r="D138" s="33"/>
      <c r="E138" s="33"/>
      <c r="F138" s="33"/>
      <c r="G138" s="33"/>
      <c r="H138" s="33"/>
      <c r="I138" s="33"/>
      <c r="J138" s="33"/>
      <c r="K138" s="33"/>
      <c r="L138" s="33"/>
      <c r="M138" s="33"/>
      <c r="N138" s="33"/>
      <c r="O138" s="33"/>
      <c r="P138" s="33"/>
      <c r="Q138" s="33"/>
      <c r="R138" s="14"/>
    </row>
    <row r="139" spans="1:37" ht="38.25" customHeight="1" x14ac:dyDescent="0.25">
      <c r="A139" s="14"/>
      <c r="B139" s="348" t="s">
        <v>812</v>
      </c>
      <c r="C139" s="349"/>
      <c r="D139" s="349"/>
      <c r="E139" s="349"/>
      <c r="F139" s="349"/>
      <c r="G139" s="349"/>
      <c r="H139" s="349"/>
      <c r="I139" s="349"/>
      <c r="J139" s="349"/>
      <c r="K139" s="349"/>
      <c r="L139" s="349"/>
      <c r="M139" s="349"/>
      <c r="N139" s="349"/>
      <c r="O139" s="349"/>
      <c r="P139" s="349"/>
      <c r="Q139" s="349"/>
      <c r="R139" s="350"/>
    </row>
    <row r="140" spans="1:37" ht="28.5" customHeight="1" x14ac:dyDescent="0.25">
      <c r="A140" s="14"/>
      <c r="B140" s="343"/>
      <c r="C140" s="344"/>
      <c r="D140" s="304" t="s">
        <v>745</v>
      </c>
      <c r="E140" s="304"/>
      <c r="F140" s="304"/>
      <c r="G140" s="304"/>
      <c r="H140" s="304"/>
      <c r="I140" s="304"/>
      <c r="J140" s="304"/>
      <c r="K140" s="304"/>
      <c r="L140" s="335" t="s">
        <v>800</v>
      </c>
      <c r="M140" s="335"/>
      <c r="N140" s="335"/>
      <c r="O140" s="335"/>
      <c r="P140" s="335"/>
      <c r="Q140" s="335"/>
      <c r="R140" s="335"/>
      <c r="AK140" s="31"/>
    </row>
    <row r="141" spans="1:37" ht="21" customHeight="1" x14ac:dyDescent="0.25">
      <c r="A141" s="14"/>
      <c r="B141" s="345"/>
      <c r="C141" s="346"/>
      <c r="D141" s="351">
        <v>70</v>
      </c>
      <c r="E141" s="352"/>
      <c r="F141" s="352"/>
      <c r="G141" s="352"/>
      <c r="H141" s="352"/>
      <c r="I141" s="352"/>
      <c r="J141" s="352"/>
      <c r="K141" s="353"/>
      <c r="L141" s="354">
        <f>IF(D141=0,"",D141/Q131)</f>
        <v>0.58333333333333337</v>
      </c>
      <c r="M141" s="354"/>
      <c r="N141" s="354"/>
      <c r="O141" s="354"/>
      <c r="P141" s="354"/>
      <c r="Q141" s="354"/>
      <c r="R141" s="355"/>
      <c r="S141" s="39"/>
      <c r="T141" s="39"/>
    </row>
    <row r="142" spans="1:37" ht="4.5" customHeight="1" x14ac:dyDescent="0.25">
      <c r="A142" s="14"/>
      <c r="B142" s="34"/>
      <c r="C142" s="34"/>
      <c r="D142" s="33"/>
      <c r="E142" s="33"/>
      <c r="F142" s="33"/>
      <c r="G142" s="33"/>
      <c r="H142" s="33"/>
      <c r="I142" s="33"/>
      <c r="J142" s="33"/>
      <c r="K142" s="33"/>
      <c r="L142" s="33"/>
      <c r="M142" s="33"/>
      <c r="N142" s="33"/>
      <c r="O142" s="33"/>
      <c r="P142" s="33"/>
      <c r="Q142" s="33"/>
      <c r="R142" s="14"/>
    </row>
    <row r="143" spans="1:37" ht="2.25" customHeight="1" x14ac:dyDescent="0.25">
      <c r="A143" s="14"/>
      <c r="B143" s="34"/>
      <c r="C143" s="34"/>
      <c r="D143" s="33"/>
      <c r="E143" s="33"/>
      <c r="F143" s="33"/>
      <c r="G143" s="33"/>
      <c r="H143" s="33"/>
      <c r="I143" s="33"/>
      <c r="J143" s="33"/>
      <c r="K143" s="33"/>
      <c r="L143" s="33"/>
      <c r="M143" s="33"/>
      <c r="N143" s="33"/>
      <c r="O143" s="33"/>
      <c r="P143" s="33"/>
      <c r="Q143" s="33"/>
      <c r="R143" s="14"/>
    </row>
    <row r="144" spans="1:37" ht="13.5" customHeight="1" x14ac:dyDescent="0.25">
      <c r="A144" s="14"/>
      <c r="B144" s="325" t="s">
        <v>564</v>
      </c>
      <c r="C144" s="325"/>
      <c r="D144" s="325"/>
      <c r="E144" s="325"/>
      <c r="F144" s="325"/>
      <c r="G144" s="325"/>
      <c r="H144" s="325"/>
      <c r="I144" s="325"/>
      <c r="J144" s="325"/>
      <c r="K144" s="325"/>
      <c r="L144" s="325"/>
      <c r="M144" s="325"/>
      <c r="N144" s="325"/>
      <c r="O144" s="325"/>
      <c r="P144" s="325"/>
      <c r="Q144" s="325"/>
      <c r="R144" s="325"/>
    </row>
    <row r="145" spans="1:21" ht="42" customHeight="1" x14ac:dyDescent="0.25">
      <c r="A145" s="14"/>
      <c r="B145" s="319" t="s">
        <v>565</v>
      </c>
      <c r="C145" s="320"/>
      <c r="D145" s="356" t="s">
        <v>566</v>
      </c>
      <c r="E145" s="356"/>
      <c r="F145" s="356"/>
      <c r="G145" s="356"/>
      <c r="H145" s="357" t="s">
        <v>567</v>
      </c>
      <c r="I145" s="357"/>
      <c r="J145" s="35"/>
      <c r="K145" s="357" t="s">
        <v>568</v>
      </c>
      <c r="L145" s="357"/>
      <c r="M145" s="293" t="s">
        <v>569</v>
      </c>
      <c r="N145" s="301"/>
      <c r="O145" s="301"/>
      <c r="P145" s="294"/>
      <c r="Q145" s="357" t="s">
        <v>567</v>
      </c>
      <c r="R145" s="357"/>
    </row>
    <row r="146" spans="1:21" ht="35.25" customHeight="1" x14ac:dyDescent="0.25">
      <c r="A146" s="14"/>
      <c r="B146" s="41" t="s">
        <v>702</v>
      </c>
      <c r="C146" s="49">
        <v>20</v>
      </c>
      <c r="D146" s="41" t="s">
        <v>708</v>
      </c>
      <c r="E146" s="50">
        <v>1</v>
      </c>
      <c r="F146" s="41" t="s">
        <v>709</v>
      </c>
      <c r="G146" s="51">
        <v>32</v>
      </c>
      <c r="H146" s="41" t="s">
        <v>710</v>
      </c>
      <c r="I146" s="63">
        <f>C146*E146*G146</f>
        <v>640</v>
      </c>
      <c r="J146" s="36"/>
      <c r="K146" s="304" t="s">
        <v>570</v>
      </c>
      <c r="L146" s="304"/>
      <c r="M146" s="358" t="s">
        <v>820</v>
      </c>
      <c r="N146" s="359"/>
      <c r="O146" s="359"/>
      <c r="P146" s="360"/>
      <c r="Q146" s="361">
        <v>800</v>
      </c>
      <c r="R146" s="362"/>
    </row>
    <row r="147" spans="1:21" ht="38.25" customHeight="1" x14ac:dyDescent="0.25">
      <c r="A147" s="14"/>
      <c r="B147" s="41" t="s">
        <v>703</v>
      </c>
      <c r="C147" s="49">
        <v>20</v>
      </c>
      <c r="D147" s="41" t="s">
        <v>711</v>
      </c>
      <c r="E147" s="50">
        <v>1</v>
      </c>
      <c r="F147" s="41" t="s">
        <v>709</v>
      </c>
      <c r="G147" s="51">
        <v>32</v>
      </c>
      <c r="H147" s="41" t="s">
        <v>712</v>
      </c>
      <c r="I147" s="63">
        <f>C147*E147*G147</f>
        <v>640</v>
      </c>
      <c r="J147" s="36"/>
      <c r="K147" s="293" t="s">
        <v>572</v>
      </c>
      <c r="L147" s="294"/>
      <c r="M147" s="358" t="s">
        <v>819</v>
      </c>
      <c r="N147" s="359"/>
      <c r="O147" s="359"/>
      <c r="P147" s="360"/>
      <c r="Q147" s="361">
        <v>600</v>
      </c>
      <c r="R147" s="362"/>
    </row>
    <row r="148" spans="1:21" ht="37.5" customHeight="1" x14ac:dyDescent="0.25">
      <c r="A148" s="14"/>
      <c r="B148" s="335" t="s">
        <v>574</v>
      </c>
      <c r="C148" s="335"/>
      <c r="D148" s="358" t="s">
        <v>575</v>
      </c>
      <c r="E148" s="359"/>
      <c r="F148" s="359"/>
      <c r="G148" s="360"/>
      <c r="H148" s="363"/>
      <c r="I148" s="364"/>
      <c r="J148" s="36"/>
      <c r="K148" s="304" t="s">
        <v>576</v>
      </c>
      <c r="L148" s="304"/>
      <c r="M148" s="358" t="s">
        <v>832</v>
      </c>
      <c r="N148" s="359"/>
      <c r="O148" s="359"/>
      <c r="P148" s="360"/>
      <c r="Q148" s="361">
        <v>1280</v>
      </c>
      <c r="R148" s="362"/>
    </row>
    <row r="149" spans="1:21" ht="30.75" customHeight="1" x14ac:dyDescent="0.25">
      <c r="A149" s="14"/>
      <c r="B149" s="335" t="s">
        <v>577</v>
      </c>
      <c r="C149" s="335"/>
      <c r="D149" s="358" t="s">
        <v>578</v>
      </c>
      <c r="E149" s="359"/>
      <c r="F149" s="359"/>
      <c r="G149" s="360"/>
      <c r="H149" s="363"/>
      <c r="I149" s="364"/>
      <c r="J149" s="36"/>
      <c r="K149" s="335" t="s">
        <v>579</v>
      </c>
      <c r="L149" s="335"/>
      <c r="M149" s="358" t="s">
        <v>823</v>
      </c>
      <c r="N149" s="359"/>
      <c r="O149" s="359"/>
      <c r="P149" s="360"/>
      <c r="Q149" s="361">
        <v>750</v>
      </c>
      <c r="R149" s="362"/>
      <c r="U149" s="57"/>
    </row>
    <row r="150" spans="1:21" ht="30.75" customHeight="1" x14ac:dyDescent="0.25">
      <c r="A150" s="14"/>
      <c r="B150" s="335" t="s">
        <v>580</v>
      </c>
      <c r="C150" s="335"/>
      <c r="D150" s="358" t="s">
        <v>824</v>
      </c>
      <c r="E150" s="359"/>
      <c r="F150" s="359"/>
      <c r="G150" s="360"/>
      <c r="H150" s="363">
        <v>750</v>
      </c>
      <c r="I150" s="364"/>
      <c r="J150" s="36"/>
      <c r="K150" s="293" t="s">
        <v>582</v>
      </c>
      <c r="L150" s="301"/>
      <c r="M150" s="301"/>
      <c r="N150" s="301"/>
      <c r="O150" s="301"/>
      <c r="P150" s="294"/>
      <c r="Q150" s="365">
        <f>SUM(Q146:R149)</f>
        <v>3430</v>
      </c>
      <c r="R150" s="365"/>
    </row>
    <row r="151" spans="1:21" ht="30" customHeight="1" x14ac:dyDescent="0.25">
      <c r="A151" s="14"/>
      <c r="B151" s="335" t="s">
        <v>583</v>
      </c>
      <c r="C151" s="335"/>
      <c r="D151" s="358" t="s">
        <v>584</v>
      </c>
      <c r="E151" s="359"/>
      <c r="F151" s="359"/>
      <c r="G151" s="360"/>
      <c r="H151" s="363"/>
      <c r="I151" s="364"/>
      <c r="J151" s="36"/>
      <c r="K151" s="357" t="s">
        <v>585</v>
      </c>
      <c r="L151" s="357"/>
      <c r="M151" s="293" t="s">
        <v>569</v>
      </c>
      <c r="N151" s="301"/>
      <c r="O151" s="301"/>
      <c r="P151" s="294"/>
      <c r="Q151" s="357" t="s">
        <v>567</v>
      </c>
      <c r="R151" s="357"/>
    </row>
    <row r="152" spans="1:21" ht="33.75" customHeight="1" x14ac:dyDescent="0.25">
      <c r="A152" s="14"/>
      <c r="B152" s="335" t="s">
        <v>579</v>
      </c>
      <c r="C152" s="335"/>
      <c r="D152" s="358" t="s">
        <v>833</v>
      </c>
      <c r="E152" s="359"/>
      <c r="F152" s="359"/>
      <c r="G152" s="360"/>
      <c r="H152" s="363">
        <v>5272</v>
      </c>
      <c r="I152" s="364"/>
      <c r="J152" s="36"/>
      <c r="K152" s="304" t="s">
        <v>570</v>
      </c>
      <c r="L152" s="304"/>
      <c r="M152" s="358" t="s">
        <v>587</v>
      </c>
      <c r="N152" s="359"/>
      <c r="O152" s="359"/>
      <c r="P152" s="360"/>
      <c r="Q152" s="366"/>
      <c r="R152" s="366"/>
    </row>
    <row r="153" spans="1:21" ht="27.75" customHeight="1" x14ac:dyDescent="0.25">
      <c r="A153" s="14"/>
      <c r="B153" s="335" t="s">
        <v>579</v>
      </c>
      <c r="C153" s="335"/>
      <c r="D153" s="358" t="s">
        <v>821</v>
      </c>
      <c r="E153" s="359"/>
      <c r="F153" s="359"/>
      <c r="G153" s="360"/>
      <c r="H153" s="363">
        <v>1200</v>
      </c>
      <c r="I153" s="364"/>
      <c r="J153" s="36"/>
      <c r="K153" s="293" t="s">
        <v>572</v>
      </c>
      <c r="L153" s="294"/>
      <c r="M153" s="358" t="s">
        <v>721</v>
      </c>
      <c r="N153" s="359"/>
      <c r="O153" s="359"/>
      <c r="P153" s="360"/>
      <c r="Q153" s="361"/>
      <c r="R153" s="362"/>
    </row>
    <row r="154" spans="1:21" ht="27" customHeight="1" x14ac:dyDescent="0.25">
      <c r="A154" s="14"/>
      <c r="B154" s="335" t="s">
        <v>579</v>
      </c>
      <c r="C154" s="335"/>
      <c r="D154" s="358" t="s">
        <v>819</v>
      </c>
      <c r="E154" s="359"/>
      <c r="F154" s="359"/>
      <c r="G154" s="360"/>
      <c r="H154" s="363">
        <v>600</v>
      </c>
      <c r="I154" s="364"/>
      <c r="J154" s="36"/>
      <c r="K154" s="304" t="s">
        <v>588</v>
      </c>
      <c r="L154" s="304"/>
      <c r="M154" s="358" t="s">
        <v>822</v>
      </c>
      <c r="N154" s="359"/>
      <c r="O154" s="359"/>
      <c r="P154" s="360"/>
      <c r="Q154" s="366">
        <v>400</v>
      </c>
      <c r="R154" s="366"/>
    </row>
    <row r="155" spans="1:21" ht="26.25" customHeight="1" x14ac:dyDescent="0.25">
      <c r="A155" s="14"/>
      <c r="B155" s="335" t="s">
        <v>579</v>
      </c>
      <c r="C155" s="335"/>
      <c r="D155" s="358" t="s">
        <v>586</v>
      </c>
      <c r="E155" s="359"/>
      <c r="F155" s="359"/>
      <c r="G155" s="360"/>
      <c r="H155" s="367"/>
      <c r="I155" s="368"/>
      <c r="J155" s="36"/>
      <c r="K155" s="293" t="s">
        <v>579</v>
      </c>
      <c r="L155" s="294"/>
      <c r="M155" s="358" t="s">
        <v>722</v>
      </c>
      <c r="N155" s="359"/>
      <c r="O155" s="359"/>
      <c r="P155" s="360"/>
      <c r="Q155" s="369"/>
      <c r="R155" s="370"/>
    </row>
    <row r="156" spans="1:21" ht="19.5" customHeight="1" x14ac:dyDescent="0.25">
      <c r="A156" s="14"/>
      <c r="B156" s="304" t="s">
        <v>590</v>
      </c>
      <c r="C156" s="304"/>
      <c r="D156" s="304"/>
      <c r="E156" s="304"/>
      <c r="F156" s="304"/>
      <c r="G156" s="304"/>
      <c r="H156" s="371">
        <f>SUM(H146:I155)</f>
        <v>9102</v>
      </c>
      <c r="I156" s="372"/>
      <c r="J156" s="35"/>
      <c r="K156" s="293" t="s">
        <v>591</v>
      </c>
      <c r="L156" s="301"/>
      <c r="M156" s="301"/>
      <c r="N156" s="301"/>
      <c r="O156" s="301"/>
      <c r="P156" s="294"/>
      <c r="Q156" s="365">
        <f>SUM(Q152:R155)</f>
        <v>400</v>
      </c>
      <c r="R156" s="365"/>
    </row>
    <row r="157" spans="1:21" ht="13.5" customHeight="1" x14ac:dyDescent="0.25">
      <c r="A157" s="14"/>
      <c r="B157" s="26"/>
      <c r="C157" s="26"/>
      <c r="D157" s="26"/>
      <c r="E157" s="26"/>
      <c r="F157" s="26"/>
      <c r="G157" s="26"/>
      <c r="H157" s="26"/>
      <c r="I157" s="26"/>
      <c r="J157" s="35"/>
      <c r="K157" s="304" t="s">
        <v>592</v>
      </c>
      <c r="L157" s="304"/>
      <c r="M157" s="304"/>
      <c r="N157" s="304"/>
      <c r="O157" s="304"/>
      <c r="P157" s="304"/>
      <c r="Q157" s="373">
        <f>Q150+Q156</f>
        <v>3830</v>
      </c>
      <c r="R157" s="374"/>
    </row>
    <row r="158" spans="1:21" ht="4.5" customHeight="1" x14ac:dyDescent="0.25">
      <c r="A158" s="14"/>
      <c r="B158" s="26"/>
      <c r="C158" s="26"/>
      <c r="D158" s="26"/>
      <c r="E158" s="26"/>
      <c r="F158" s="26"/>
      <c r="G158" s="26"/>
      <c r="H158" s="26"/>
      <c r="I158" s="26"/>
      <c r="J158" s="35"/>
      <c r="K158" s="26"/>
      <c r="L158" s="26"/>
      <c r="M158" s="26"/>
      <c r="N158" s="26"/>
      <c r="O158" s="26"/>
      <c r="P158" s="26"/>
      <c r="Q158" s="26"/>
      <c r="R158" s="26"/>
    </row>
    <row r="159" spans="1:21" ht="15" customHeight="1" x14ac:dyDescent="0.25">
      <c r="A159" s="14"/>
      <c r="B159" s="375" t="s">
        <v>817</v>
      </c>
      <c r="C159" s="375"/>
      <c r="D159" s="375"/>
      <c r="E159" s="375"/>
      <c r="F159" s="375"/>
      <c r="G159" s="375"/>
      <c r="H159" s="375"/>
      <c r="I159" s="375"/>
      <c r="J159" s="375"/>
      <c r="K159" s="375"/>
      <c r="L159" s="375"/>
      <c r="M159" s="375"/>
      <c r="N159" s="375"/>
      <c r="O159" s="375"/>
      <c r="P159" s="375"/>
      <c r="Q159" s="376">
        <f>H156-Q157</f>
        <v>5272</v>
      </c>
      <c r="R159" s="376"/>
    </row>
    <row r="160" spans="1:21" ht="5.25" customHeight="1" x14ac:dyDescent="0.25">
      <c r="A160" s="14"/>
      <c r="B160" s="44"/>
      <c r="C160" s="44"/>
      <c r="D160" s="44"/>
      <c r="E160" s="44"/>
      <c r="F160" s="44"/>
      <c r="G160" s="44"/>
      <c r="H160" s="44"/>
      <c r="I160" s="44"/>
      <c r="J160" s="44"/>
      <c r="K160" s="44"/>
      <c r="L160" s="44"/>
      <c r="M160" s="44"/>
      <c r="N160" s="44"/>
      <c r="O160" s="44"/>
      <c r="P160" s="44"/>
      <c r="Q160" s="62"/>
      <c r="R160" s="62"/>
    </row>
    <row r="161" spans="1:18" ht="15" customHeight="1" x14ac:dyDescent="0.25">
      <c r="A161" s="14"/>
      <c r="B161" s="375" t="s">
        <v>753</v>
      </c>
      <c r="C161" s="375"/>
      <c r="D161" s="375"/>
      <c r="E161" s="375"/>
      <c r="F161" s="375"/>
      <c r="G161" s="375"/>
      <c r="H161" s="375"/>
      <c r="I161" s="375"/>
      <c r="J161" s="375"/>
      <c r="K161" s="375"/>
      <c r="L161" s="375"/>
      <c r="M161" s="375"/>
      <c r="N161" s="375"/>
      <c r="O161" s="375"/>
      <c r="P161" s="375"/>
      <c r="Q161" s="365">
        <f>IF(D137=0,0,Q159/D137)</f>
        <v>81.107692307692304</v>
      </c>
      <c r="R161" s="365"/>
    </row>
    <row r="162" spans="1:18" ht="8.25" customHeight="1" x14ac:dyDescent="0.25"/>
    <row r="163" spans="1:18" ht="15" hidden="1" customHeight="1" x14ac:dyDescent="0.25">
      <c r="A163" s="14"/>
      <c r="B163" s="377" t="s">
        <v>754</v>
      </c>
      <c r="C163" s="378"/>
      <c r="D163" s="378"/>
      <c r="E163" s="378"/>
      <c r="F163" s="378"/>
      <c r="G163" s="378"/>
      <c r="H163" s="378"/>
      <c r="I163" s="378"/>
      <c r="J163" s="378"/>
      <c r="K163" s="378"/>
      <c r="L163" s="378"/>
      <c r="M163" s="378"/>
      <c r="N163" s="378"/>
      <c r="O163" s="378"/>
      <c r="P163" s="379"/>
      <c r="Q163" s="373">
        <f>IF(D137=0,0,H156/D137)</f>
        <v>140.03076923076924</v>
      </c>
      <c r="R163" s="374"/>
    </row>
    <row r="164" spans="1:18" ht="4.5" customHeight="1" x14ac:dyDescent="0.25">
      <c r="A164" s="14"/>
      <c r="B164" s="34"/>
      <c r="C164" s="34"/>
      <c r="D164" s="34"/>
      <c r="E164" s="34"/>
      <c r="F164" s="34"/>
      <c r="G164" s="34"/>
      <c r="H164" s="34"/>
      <c r="I164" s="34"/>
      <c r="J164" s="34"/>
      <c r="K164" s="34"/>
      <c r="L164" s="34"/>
      <c r="M164" s="34"/>
      <c r="N164" s="34"/>
      <c r="O164" s="34"/>
      <c r="P164" s="34"/>
      <c r="Q164" s="34"/>
      <c r="R164" s="26"/>
    </row>
    <row r="165" spans="1:18" ht="15" customHeight="1" x14ac:dyDescent="0.25">
      <c r="B165" s="377" t="s">
        <v>739</v>
      </c>
      <c r="C165" s="378"/>
      <c r="D165" s="378"/>
      <c r="E165" s="378"/>
      <c r="F165" s="378"/>
      <c r="G165" s="378"/>
      <c r="H165" s="378"/>
      <c r="I165" s="378"/>
      <c r="J165" s="378"/>
      <c r="K165" s="378"/>
      <c r="L165" s="378"/>
      <c r="M165" s="378"/>
      <c r="N165" s="378"/>
      <c r="O165" s="378"/>
      <c r="P165" s="379"/>
      <c r="Q165" s="380">
        <f>IF(N133=0,0,Q159/N133)</f>
        <v>65.900000000000006</v>
      </c>
      <c r="R165" s="381"/>
    </row>
    <row r="166" spans="1:18" ht="4.5" customHeight="1" x14ac:dyDescent="0.25">
      <c r="B166" s="37"/>
      <c r="C166" s="37"/>
      <c r="D166" s="37"/>
      <c r="E166" s="37"/>
      <c r="F166" s="37"/>
      <c r="G166" s="37"/>
      <c r="H166" s="37"/>
      <c r="I166" s="37"/>
      <c r="J166" s="37"/>
      <c r="K166" s="37"/>
      <c r="L166" s="37"/>
      <c r="M166" s="37"/>
      <c r="N166" s="37"/>
      <c r="O166" s="37"/>
      <c r="P166" s="37"/>
      <c r="Q166" s="37"/>
      <c r="R166" s="37"/>
    </row>
    <row r="167" spans="1:18" ht="12" hidden="1" customHeight="1" x14ac:dyDescent="0.25">
      <c r="B167" s="382" t="s">
        <v>740</v>
      </c>
      <c r="C167" s="382"/>
      <c r="D167" s="382"/>
      <c r="E167" s="382"/>
      <c r="F167" s="382"/>
      <c r="G167" s="382"/>
      <c r="H167" s="382"/>
      <c r="I167" s="382"/>
      <c r="J167" s="382"/>
      <c r="K167" s="382"/>
      <c r="L167" s="382"/>
      <c r="M167" s="382"/>
      <c r="N167" s="382"/>
      <c r="O167" s="382"/>
      <c r="P167" s="383"/>
      <c r="Q167" s="384">
        <f>IF(N133=0,0,H156/N133)</f>
        <v>113.77500000000001</v>
      </c>
      <c r="R167" s="385"/>
    </row>
    <row r="168" spans="1:18" ht="4.5" customHeight="1" x14ac:dyDescent="0.25"/>
    <row r="169" spans="1:18" ht="15" hidden="1" customHeight="1" x14ac:dyDescent="0.25">
      <c r="A169" s="14"/>
      <c r="B169" s="377" t="s">
        <v>752</v>
      </c>
      <c r="C169" s="378"/>
      <c r="D169" s="378"/>
      <c r="E169" s="378"/>
      <c r="F169" s="378"/>
      <c r="G169" s="378"/>
      <c r="H169" s="378"/>
      <c r="I169" s="378"/>
      <c r="J169" s="378"/>
      <c r="K169" s="378"/>
      <c r="L169" s="378"/>
      <c r="M169" s="378"/>
      <c r="N169" s="378"/>
      <c r="O169" s="378"/>
      <c r="P169" s="379"/>
      <c r="Q169" s="373">
        <f>IF(D141=0,0,H156/D141)</f>
        <v>130.02857142857144</v>
      </c>
      <c r="R169" s="374"/>
    </row>
    <row r="170" spans="1:18" ht="4.5" customHeight="1" x14ac:dyDescent="0.25"/>
    <row r="171" spans="1:18" ht="15" customHeight="1" x14ac:dyDescent="0.25">
      <c r="A171" s="14"/>
      <c r="B171" s="377" t="s">
        <v>751</v>
      </c>
      <c r="C171" s="378"/>
      <c r="D171" s="378"/>
      <c r="E171" s="378"/>
      <c r="F171" s="378"/>
      <c r="G171" s="378"/>
      <c r="H171" s="378"/>
      <c r="I171" s="378"/>
      <c r="J171" s="378"/>
      <c r="K171" s="378"/>
      <c r="L171" s="378"/>
      <c r="M171" s="378"/>
      <c r="N171" s="378"/>
      <c r="O171" s="378"/>
      <c r="P171" s="379"/>
      <c r="Q171" s="373">
        <f>IF(D141=0,0,Q159/D141)</f>
        <v>75.314285714285717</v>
      </c>
      <c r="R171" s="374"/>
    </row>
    <row r="172" spans="1:18" ht="4.5" customHeight="1" x14ac:dyDescent="0.25"/>
    <row r="173" spans="1:18" ht="4.5" customHeight="1" x14ac:dyDescent="0.25"/>
  </sheetData>
  <sheetProtection sheet="1" objects="1" scenarios="1"/>
  <mergeCells count="182">
    <mergeCell ref="K157:P157"/>
    <mergeCell ref="Q157:R157"/>
    <mergeCell ref="B159:P159"/>
    <mergeCell ref="Q159:R159"/>
    <mergeCell ref="B161:P161"/>
    <mergeCell ref="Q161:R161"/>
    <mergeCell ref="B163:P163"/>
    <mergeCell ref="Q163:R163"/>
    <mergeCell ref="B171:P171"/>
    <mergeCell ref="Q171:R171"/>
    <mergeCell ref="B165:P165"/>
    <mergeCell ref="Q165:R165"/>
    <mergeCell ref="B167:P167"/>
    <mergeCell ref="Q167:R167"/>
    <mergeCell ref="B169:P169"/>
    <mergeCell ref="Q169:R169"/>
    <mergeCell ref="B155:C155"/>
    <mergeCell ref="D155:G155"/>
    <mergeCell ref="H155:I155"/>
    <mergeCell ref="K155:L155"/>
    <mergeCell ref="M155:P155"/>
    <mergeCell ref="Q155:R155"/>
    <mergeCell ref="B156:G156"/>
    <mergeCell ref="H156:I156"/>
    <mergeCell ref="K156:P156"/>
    <mergeCell ref="Q156:R156"/>
    <mergeCell ref="B153:C153"/>
    <mergeCell ref="D153:G153"/>
    <mergeCell ref="H153:I153"/>
    <mergeCell ref="K153:L153"/>
    <mergeCell ref="M153:P153"/>
    <mergeCell ref="Q153:R153"/>
    <mergeCell ref="B154:C154"/>
    <mergeCell ref="D154:G154"/>
    <mergeCell ref="H154:I154"/>
    <mergeCell ref="K154:L154"/>
    <mergeCell ref="M154:P154"/>
    <mergeCell ref="Q154:R154"/>
    <mergeCell ref="B151:C151"/>
    <mergeCell ref="D151:G151"/>
    <mergeCell ref="H151:I151"/>
    <mergeCell ref="K151:L151"/>
    <mergeCell ref="M151:P151"/>
    <mergeCell ref="Q151:R151"/>
    <mergeCell ref="B152:C152"/>
    <mergeCell ref="D152:G152"/>
    <mergeCell ref="H152:I152"/>
    <mergeCell ref="K152:L152"/>
    <mergeCell ref="M152:P152"/>
    <mergeCell ref="Q152:R152"/>
    <mergeCell ref="B149:C149"/>
    <mergeCell ref="D149:G149"/>
    <mergeCell ref="H149:I149"/>
    <mergeCell ref="K149:L149"/>
    <mergeCell ref="M149:P149"/>
    <mergeCell ref="Q149:R149"/>
    <mergeCell ref="B150:C150"/>
    <mergeCell ref="D150:G150"/>
    <mergeCell ref="H150:I150"/>
    <mergeCell ref="K150:P150"/>
    <mergeCell ref="Q150:R150"/>
    <mergeCell ref="K147:L147"/>
    <mergeCell ref="M147:P147"/>
    <mergeCell ref="Q147:R147"/>
    <mergeCell ref="B148:C148"/>
    <mergeCell ref="D148:G148"/>
    <mergeCell ref="H148:I148"/>
    <mergeCell ref="K148:L148"/>
    <mergeCell ref="M148:P148"/>
    <mergeCell ref="Q148:R148"/>
    <mergeCell ref="B144:R144"/>
    <mergeCell ref="B145:C145"/>
    <mergeCell ref="D145:G145"/>
    <mergeCell ref="H145:I145"/>
    <mergeCell ref="K145:L145"/>
    <mergeCell ref="M145:P145"/>
    <mergeCell ref="Q145:R145"/>
    <mergeCell ref="K146:L146"/>
    <mergeCell ref="M146:P146"/>
    <mergeCell ref="Q146:R146"/>
    <mergeCell ref="B135:R135"/>
    <mergeCell ref="B136:C137"/>
    <mergeCell ref="D136:K136"/>
    <mergeCell ref="L136:R136"/>
    <mergeCell ref="D137:K137"/>
    <mergeCell ref="L137:R137"/>
    <mergeCell ref="B139:R139"/>
    <mergeCell ref="B140:C141"/>
    <mergeCell ref="D140:K140"/>
    <mergeCell ref="L140:R140"/>
    <mergeCell ref="D141:K141"/>
    <mergeCell ref="L141:R141"/>
    <mergeCell ref="J132:K132"/>
    <mergeCell ref="L132:M132"/>
    <mergeCell ref="N132:O132"/>
    <mergeCell ref="B133:C133"/>
    <mergeCell ref="D133:E133"/>
    <mergeCell ref="F133:G133"/>
    <mergeCell ref="H133:I133"/>
    <mergeCell ref="J133:K133"/>
    <mergeCell ref="L133:M133"/>
    <mergeCell ref="N133:O133"/>
    <mergeCell ref="B125:R125"/>
    <mergeCell ref="B126:R126"/>
    <mergeCell ref="B129:O129"/>
    <mergeCell ref="P129:P133"/>
    <mergeCell ref="Q129:R130"/>
    <mergeCell ref="B130:C130"/>
    <mergeCell ref="D130:E130"/>
    <mergeCell ref="F130:G130"/>
    <mergeCell ref="H130:I130"/>
    <mergeCell ref="J130:K130"/>
    <mergeCell ref="L130:M130"/>
    <mergeCell ref="N130:O130"/>
    <mergeCell ref="B131:C131"/>
    <mergeCell ref="D131:E131"/>
    <mergeCell ref="F131:G131"/>
    <mergeCell ref="H131:I131"/>
    <mergeCell ref="J131:K131"/>
    <mergeCell ref="L131:M131"/>
    <mergeCell ref="N131:O131"/>
    <mergeCell ref="Q131:R133"/>
    <mergeCell ref="B132:C132"/>
    <mergeCell ref="D132:E132"/>
    <mergeCell ref="F132:G132"/>
    <mergeCell ref="H132:I132"/>
    <mergeCell ref="B116:R116"/>
    <mergeCell ref="B117:R117"/>
    <mergeCell ref="B119:R119"/>
    <mergeCell ref="B120:R120"/>
    <mergeCell ref="B121:D121"/>
    <mergeCell ref="E121:R121"/>
    <mergeCell ref="B122:D122"/>
    <mergeCell ref="E122:R122"/>
    <mergeCell ref="B123:D123"/>
    <mergeCell ref="E123:R123"/>
    <mergeCell ref="B110:C110"/>
    <mergeCell ref="D110:I110"/>
    <mergeCell ref="K110:L110"/>
    <mergeCell ref="M110:R110"/>
    <mergeCell ref="B112:C112"/>
    <mergeCell ref="D112:I112"/>
    <mergeCell ref="K112:L112"/>
    <mergeCell ref="M112:R112"/>
    <mergeCell ref="B114:C114"/>
    <mergeCell ref="E114:F114"/>
    <mergeCell ref="H114:I114"/>
    <mergeCell ref="J114:K114"/>
    <mergeCell ref="L114:M114"/>
    <mergeCell ref="N114:O114"/>
    <mergeCell ref="P114:Q114"/>
    <mergeCell ref="B106:C106"/>
    <mergeCell ref="D106:I106"/>
    <mergeCell ref="K106:L106"/>
    <mergeCell ref="M106:N106"/>
    <mergeCell ref="O106:P106"/>
    <mergeCell ref="Q106:R106"/>
    <mergeCell ref="B108:C108"/>
    <mergeCell ref="D108:I108"/>
    <mergeCell ref="K108:L108"/>
    <mergeCell ref="M108:R108"/>
    <mergeCell ref="B102:C102"/>
    <mergeCell ref="D102:I102"/>
    <mergeCell ref="K102:L102"/>
    <mergeCell ref="M102:R102"/>
    <mergeCell ref="B104:C104"/>
    <mergeCell ref="D104:E104"/>
    <mergeCell ref="G104:H104"/>
    <mergeCell ref="K104:L104"/>
    <mergeCell ref="N104:O104"/>
    <mergeCell ref="P104:R104"/>
    <mergeCell ref="B95:R95"/>
    <mergeCell ref="B96:C96"/>
    <mergeCell ref="D96:R96"/>
    <mergeCell ref="B98:C98"/>
    <mergeCell ref="D98:I98"/>
    <mergeCell ref="K98:L98"/>
    <mergeCell ref="M98:R98"/>
    <mergeCell ref="B100:C100"/>
    <mergeCell ref="D100:I100"/>
    <mergeCell ref="K100:L100"/>
    <mergeCell ref="M100:R100"/>
  </mergeCells>
  <conditionalFormatting sqref="B123 D104">
    <cfRule type="cellIs" dxfId="6" priority="1" stopIfTrue="1" operator="equal">
      <formula>0</formula>
    </cfRule>
  </conditionalFormatting>
  <dataValidations count="11">
    <dataValidation type="list" allowBlank="1" showInputMessage="1" showErrorMessage="1" sqref="J114:K114">
      <formula1>$AO$3:$AO$9</formula1>
    </dataValidation>
    <dataValidation type="list" allowBlank="1" showInputMessage="1" showErrorMessage="1" sqref="R114">
      <formula1>$AL$98:$AL$103</formula1>
    </dataValidation>
    <dataValidation type="list" allowBlank="1" showInputMessage="1" showErrorMessage="1" sqref="D112:I112">
      <formula1>$AN$3:$AN$6</formula1>
    </dataValidation>
    <dataValidation allowBlank="1" showErrorMessage="1" sqref="D98 M108 M106 D106 M112"/>
    <dataValidation type="list" allowBlank="1" showInputMessage="1" showErrorMessage="1" sqref="M102:R102">
      <formula1>NoofSessions</formula1>
    </dataValidation>
    <dataValidation type="list" allowBlank="1" showInputMessage="1" showErrorMessage="1" sqref="D102:I102">
      <formula1>DelivererType</formula1>
    </dataValidation>
    <dataValidation type="list" allowBlank="1" showInputMessage="1" showErrorMessage="1" sqref="M110:R110">
      <formula1>AK3:AK95</formula1>
    </dataValidation>
    <dataValidation type="list" allowBlank="1" showInputMessage="1" showErrorMessage="1" sqref="D110:I110">
      <formula1>SettingType</formula1>
    </dataValidation>
    <dataValidation type="list" allowBlank="1" showInputMessage="1" showErrorMessage="1" sqref="G114 N114:O114">
      <formula1>$AM$3:$AM$4</formula1>
    </dataValidation>
    <dataValidation type="list" allowBlank="1" showInputMessage="1" showErrorMessage="1" sqref="D114">
      <formula1>$AL$3:$AL$4</formula1>
    </dataValidation>
    <dataValidation type="list" allowBlank="1" showInputMessage="1" showErrorMessage="1" sqref="F104 I104:J104 M104 P104:R104">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47"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46"/>
  <sheetViews>
    <sheetView showGridLines="0" showZeros="0" tabSelected="1" view="pageLayout" topLeftCell="B93" zoomScaleNormal="100" workbookViewId="0">
      <selection activeCell="B115" sqref="B115:R115"/>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27"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27" hidden="1" customHeight="1" x14ac:dyDescent="0.25"/>
    <row r="3" spans="21:42" ht="27"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27"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27"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27"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27"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27"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27"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27"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27"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27"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27"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27"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27"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27"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27"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27"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27"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27"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27"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27"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27"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27"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27"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27"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27"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27"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27"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27"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27"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27"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27"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27"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27"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27"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27"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27" hidden="1" customHeight="1" x14ac:dyDescent="0.2">
      <c r="V38" s="6"/>
      <c r="W38" s="7" t="s">
        <v>701</v>
      </c>
      <c r="X38" s="8" t="s">
        <v>387</v>
      </c>
      <c r="Y38" s="6" t="s">
        <v>80</v>
      </c>
      <c r="AA38" s="6"/>
      <c r="AB38" s="8" t="s">
        <v>389</v>
      </c>
      <c r="AC38" s="8" t="s">
        <v>390</v>
      </c>
      <c r="AD38" s="8" t="s">
        <v>391</v>
      </c>
      <c r="AG38" s="6"/>
      <c r="AH38" s="6"/>
      <c r="AI38" s="6"/>
      <c r="AK38" s="9" t="s">
        <v>392</v>
      </c>
    </row>
    <row r="39" spans="22:37" ht="27" hidden="1" customHeight="1" x14ac:dyDescent="0.2">
      <c r="V39" s="6"/>
      <c r="W39" s="7" t="s">
        <v>418</v>
      </c>
      <c r="X39" s="8" t="s">
        <v>394</v>
      </c>
      <c r="Y39" s="8" t="s">
        <v>395</v>
      </c>
      <c r="AA39" s="6"/>
      <c r="AB39" s="6" t="s">
        <v>80</v>
      </c>
      <c r="AC39" s="8" t="s">
        <v>397</v>
      </c>
      <c r="AD39" s="8" t="s">
        <v>398</v>
      </c>
      <c r="AG39" s="6"/>
      <c r="AH39" s="6"/>
      <c r="AI39" s="6"/>
      <c r="AJ39" s="6"/>
      <c r="AK39" s="9" t="s">
        <v>399</v>
      </c>
    </row>
    <row r="40" spans="22:37" ht="27"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27" hidden="1" customHeight="1" x14ac:dyDescent="0.2">
      <c r="V41" s="6"/>
      <c r="W41" s="7" t="s">
        <v>430</v>
      </c>
      <c r="X41" s="8" t="s">
        <v>408</v>
      </c>
      <c r="Y41" s="8" t="s">
        <v>409</v>
      </c>
      <c r="AA41" s="6"/>
      <c r="AB41" s="8" t="s">
        <v>410</v>
      </c>
      <c r="AC41" s="6" t="s">
        <v>80</v>
      </c>
      <c r="AD41" s="6" t="s">
        <v>80</v>
      </c>
      <c r="AG41" s="6"/>
      <c r="AH41" s="6"/>
      <c r="AI41" s="6"/>
      <c r="AJ41" s="6"/>
      <c r="AK41" s="9" t="s">
        <v>411</v>
      </c>
    </row>
    <row r="42" spans="22:37" ht="27"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27" hidden="1" customHeight="1" x14ac:dyDescent="0.2">
      <c r="V43" s="6"/>
      <c r="W43" s="7" t="s">
        <v>441</v>
      </c>
      <c r="X43" s="6" t="s">
        <v>80</v>
      </c>
      <c r="Y43" s="8" t="s">
        <v>419</v>
      </c>
      <c r="AA43" s="6"/>
      <c r="AB43" s="8" t="s">
        <v>420</v>
      </c>
      <c r="AC43" s="8" t="s">
        <v>421</v>
      </c>
      <c r="AD43" s="5" t="s">
        <v>422</v>
      </c>
      <c r="AG43" s="6"/>
      <c r="AH43" s="6"/>
      <c r="AI43" s="6"/>
      <c r="AJ43" s="6"/>
      <c r="AK43" s="9" t="s">
        <v>423</v>
      </c>
    </row>
    <row r="44" spans="22:37" ht="27" hidden="1" customHeight="1" x14ac:dyDescent="0.2">
      <c r="V44" s="6"/>
      <c r="W44" s="7" t="s">
        <v>444</v>
      </c>
      <c r="X44" s="8" t="s">
        <v>425</v>
      </c>
      <c r="Y44" s="8" t="s">
        <v>426</v>
      </c>
      <c r="AA44" s="6"/>
      <c r="AB44" s="8" t="s">
        <v>427</v>
      </c>
      <c r="AC44" s="8" t="s">
        <v>428</v>
      </c>
      <c r="AD44" s="6" t="s">
        <v>80</v>
      </c>
      <c r="AG44" s="6"/>
      <c r="AH44" s="6"/>
      <c r="AI44" s="6"/>
      <c r="AJ44" s="6"/>
      <c r="AK44" s="9" t="s">
        <v>429</v>
      </c>
    </row>
    <row r="45" spans="22:37" ht="27" hidden="1" customHeight="1" x14ac:dyDescent="0.2">
      <c r="V45" s="6"/>
      <c r="W45" s="7" t="s">
        <v>448</v>
      </c>
      <c r="X45" s="8" t="s">
        <v>431</v>
      </c>
      <c r="Y45" s="8" t="s">
        <v>432</v>
      </c>
      <c r="AA45" s="6"/>
      <c r="AB45" s="8" t="s">
        <v>433</v>
      </c>
      <c r="AC45" s="8" t="s">
        <v>434</v>
      </c>
      <c r="AD45" s="8"/>
      <c r="AG45" s="6"/>
      <c r="AH45" s="6"/>
      <c r="AI45" s="6"/>
      <c r="AJ45" s="6"/>
      <c r="AK45" s="9" t="s">
        <v>435</v>
      </c>
    </row>
    <row r="46" spans="22:37" ht="27" hidden="1" customHeight="1" x14ac:dyDescent="0.2">
      <c r="V46" s="6"/>
      <c r="W46" s="7" t="s">
        <v>839</v>
      </c>
      <c r="X46" s="8" t="s">
        <v>437</v>
      </c>
      <c r="Y46" s="8" t="s">
        <v>438</v>
      </c>
      <c r="AA46" s="6"/>
      <c r="AB46" s="6" t="s">
        <v>80</v>
      </c>
      <c r="AC46" s="8" t="s">
        <v>439</v>
      </c>
      <c r="AG46" s="6"/>
      <c r="AH46" s="6"/>
      <c r="AI46" s="6"/>
      <c r="AJ46" s="6"/>
      <c r="AK46" s="9" t="s">
        <v>440</v>
      </c>
    </row>
    <row r="47" spans="22:37" ht="27" hidden="1" customHeight="1" x14ac:dyDescent="0.2">
      <c r="V47" s="6"/>
      <c r="W47" s="7"/>
      <c r="X47" s="8" t="s">
        <v>442</v>
      </c>
      <c r="Y47" s="6" t="s">
        <v>80</v>
      </c>
      <c r="AA47" s="6"/>
      <c r="AC47" s="6" t="s">
        <v>80</v>
      </c>
      <c r="AG47" s="6"/>
      <c r="AH47" s="6"/>
      <c r="AI47" s="6"/>
      <c r="AJ47" s="6"/>
      <c r="AK47" s="9" t="s">
        <v>443</v>
      </c>
    </row>
    <row r="48" spans="22:37" ht="27" hidden="1" customHeight="1" x14ac:dyDescent="0.2">
      <c r="V48" s="6"/>
      <c r="X48" s="8" t="s">
        <v>445</v>
      </c>
      <c r="AA48" s="6"/>
      <c r="AB48" s="8"/>
      <c r="AC48" s="8" t="s">
        <v>446</v>
      </c>
      <c r="AD48" s="8"/>
      <c r="AG48" s="6"/>
      <c r="AH48" s="6"/>
      <c r="AI48" s="6"/>
      <c r="AJ48" s="6"/>
      <c r="AK48" s="9" t="s">
        <v>447</v>
      </c>
    </row>
    <row r="49" spans="22:37" ht="27" hidden="1" customHeight="1" x14ac:dyDescent="0.2">
      <c r="V49" s="6"/>
      <c r="X49" s="8" t="s">
        <v>449</v>
      </c>
      <c r="AA49" s="6"/>
      <c r="AC49" s="8" t="s">
        <v>450</v>
      </c>
      <c r="AF49" s="6"/>
      <c r="AG49" s="6"/>
      <c r="AH49" s="6"/>
      <c r="AI49" s="6"/>
      <c r="AJ49" s="6"/>
      <c r="AK49" s="9" t="s">
        <v>451</v>
      </c>
    </row>
    <row r="50" spans="22:37" ht="27" hidden="1" customHeight="1" x14ac:dyDescent="0.2">
      <c r="V50" s="6"/>
      <c r="X50" s="8" t="s">
        <v>453</v>
      </c>
      <c r="AA50" s="6"/>
      <c r="AC50" s="8" t="s">
        <v>454</v>
      </c>
      <c r="AE50" s="6"/>
      <c r="AF50" s="6"/>
      <c r="AG50" s="6"/>
      <c r="AH50" s="6"/>
      <c r="AI50" s="6"/>
      <c r="AJ50" s="6"/>
      <c r="AK50" s="9" t="s">
        <v>455</v>
      </c>
    </row>
    <row r="51" spans="22:37" ht="27" hidden="1" customHeight="1" x14ac:dyDescent="0.2">
      <c r="V51" s="6"/>
      <c r="X51" s="6" t="s">
        <v>80</v>
      </c>
      <c r="AA51" s="6"/>
      <c r="AC51" s="8" t="s">
        <v>457</v>
      </c>
      <c r="AD51" s="8"/>
      <c r="AE51" s="6"/>
      <c r="AF51" s="6"/>
      <c r="AG51" s="6"/>
      <c r="AH51" s="6"/>
      <c r="AI51" s="6"/>
      <c r="AJ51" s="6"/>
      <c r="AK51" s="6" t="s">
        <v>458</v>
      </c>
    </row>
    <row r="52" spans="22:37" ht="27" hidden="1" customHeight="1" x14ac:dyDescent="0.2">
      <c r="V52" s="6"/>
      <c r="X52" s="5" t="s">
        <v>459</v>
      </c>
      <c r="AA52" s="6"/>
      <c r="AC52" s="8" t="s">
        <v>460</v>
      </c>
      <c r="AD52" s="8"/>
      <c r="AE52" s="6"/>
      <c r="AF52" s="6"/>
      <c r="AG52" s="6"/>
      <c r="AH52" s="6"/>
      <c r="AI52" s="6"/>
      <c r="AJ52" s="6"/>
      <c r="AK52" s="6" t="s">
        <v>461</v>
      </c>
    </row>
    <row r="53" spans="22:37" ht="27" hidden="1" customHeight="1" x14ac:dyDescent="0.2">
      <c r="V53" s="6"/>
      <c r="X53" s="5" t="s">
        <v>462</v>
      </c>
      <c r="AA53" s="6"/>
      <c r="AC53" s="8" t="s">
        <v>463</v>
      </c>
      <c r="AD53" s="8"/>
      <c r="AE53" s="6"/>
      <c r="AF53" s="6"/>
      <c r="AG53" s="6"/>
      <c r="AH53" s="6"/>
      <c r="AI53" s="6"/>
      <c r="AJ53" s="6"/>
      <c r="AK53" s="6" t="s">
        <v>464</v>
      </c>
    </row>
    <row r="54" spans="22:37" ht="27" hidden="1" customHeight="1" x14ac:dyDescent="0.2">
      <c r="V54" s="6"/>
      <c r="X54" s="5" t="s">
        <v>465</v>
      </c>
      <c r="AA54" s="6"/>
      <c r="AC54" s="8" t="s">
        <v>466</v>
      </c>
      <c r="AD54" s="8"/>
      <c r="AE54" s="6"/>
      <c r="AF54" s="6"/>
      <c r="AG54" s="6"/>
      <c r="AH54" s="6"/>
      <c r="AI54" s="6"/>
      <c r="AJ54" s="6"/>
      <c r="AK54" s="9" t="s">
        <v>467</v>
      </c>
    </row>
    <row r="55" spans="22:37" ht="27" hidden="1" customHeight="1" x14ac:dyDescent="0.2">
      <c r="V55" s="6"/>
      <c r="X55" s="6" t="s">
        <v>80</v>
      </c>
      <c r="Z55" s="6"/>
      <c r="AA55" s="6"/>
      <c r="AC55" s="8" t="s">
        <v>468</v>
      </c>
      <c r="AE55" s="6"/>
      <c r="AF55" s="6"/>
      <c r="AG55" s="6"/>
      <c r="AH55" s="6"/>
      <c r="AI55" s="6"/>
      <c r="AJ55" s="6"/>
      <c r="AK55" s="6" t="s">
        <v>469</v>
      </c>
    </row>
    <row r="56" spans="22:37" ht="27" hidden="1" customHeight="1" x14ac:dyDescent="0.2">
      <c r="V56" s="6"/>
      <c r="Z56" s="6"/>
      <c r="AA56" s="6"/>
      <c r="AC56" s="8" t="s">
        <v>470</v>
      </c>
      <c r="AE56" s="6"/>
      <c r="AF56" s="6"/>
      <c r="AG56" s="6"/>
      <c r="AH56" s="6"/>
      <c r="AI56" s="6"/>
      <c r="AJ56" s="6"/>
      <c r="AK56" s="6" t="s">
        <v>471</v>
      </c>
    </row>
    <row r="57" spans="22:37" ht="27" hidden="1" customHeight="1" x14ac:dyDescent="0.2">
      <c r="V57" s="6"/>
      <c r="Z57" s="6"/>
      <c r="AA57" s="6"/>
      <c r="AC57" s="8" t="s">
        <v>472</v>
      </c>
      <c r="AE57" s="6"/>
      <c r="AF57" s="6"/>
      <c r="AG57" s="6"/>
      <c r="AH57" s="6"/>
      <c r="AI57" s="6"/>
      <c r="AJ57" s="6"/>
      <c r="AK57" s="9" t="s">
        <v>473</v>
      </c>
    </row>
    <row r="58" spans="22:37" ht="27" hidden="1" customHeight="1" x14ac:dyDescent="0.2">
      <c r="V58" s="6"/>
      <c r="Z58" s="6"/>
      <c r="AA58" s="6"/>
      <c r="AC58" s="8" t="s">
        <v>474</v>
      </c>
      <c r="AE58" s="6"/>
      <c r="AF58" s="6"/>
      <c r="AG58" s="6"/>
      <c r="AH58" s="6"/>
      <c r="AI58" s="6"/>
      <c r="AJ58" s="6"/>
      <c r="AK58" s="9" t="s">
        <v>475</v>
      </c>
    </row>
    <row r="59" spans="22:37" ht="27" hidden="1" customHeight="1" x14ac:dyDescent="0.2">
      <c r="V59" s="6"/>
      <c r="X59" s="8"/>
      <c r="Z59" s="6"/>
      <c r="AA59" s="6"/>
      <c r="AC59" s="8" t="s">
        <v>476</v>
      </c>
      <c r="AE59" s="6"/>
      <c r="AF59" s="6"/>
      <c r="AG59" s="6"/>
      <c r="AH59" s="6"/>
      <c r="AI59" s="6"/>
      <c r="AJ59" s="6"/>
      <c r="AK59" s="9" t="s">
        <v>114</v>
      </c>
    </row>
    <row r="60" spans="22:37" ht="27" hidden="1" customHeight="1" x14ac:dyDescent="0.2">
      <c r="V60" s="6"/>
      <c r="Z60" s="6"/>
      <c r="AA60" s="6"/>
      <c r="AC60" s="8" t="s">
        <v>477</v>
      </c>
      <c r="AE60" s="6"/>
      <c r="AF60" s="6"/>
      <c r="AG60" s="6"/>
      <c r="AH60" s="6"/>
      <c r="AI60" s="6"/>
      <c r="AJ60" s="6"/>
      <c r="AK60" s="9" t="s">
        <v>478</v>
      </c>
    </row>
    <row r="61" spans="22:37" ht="27" hidden="1" customHeight="1" x14ac:dyDescent="0.2">
      <c r="V61" s="6"/>
      <c r="Z61" s="6"/>
      <c r="AA61" s="6"/>
      <c r="AC61" s="8" t="s">
        <v>479</v>
      </c>
      <c r="AE61" s="6"/>
      <c r="AF61" s="6"/>
      <c r="AG61" s="6"/>
      <c r="AH61" s="6"/>
      <c r="AI61" s="6"/>
      <c r="AJ61" s="6"/>
      <c r="AK61" s="9" t="s">
        <v>480</v>
      </c>
    </row>
    <row r="62" spans="22:37" ht="27" hidden="1" customHeight="1" x14ac:dyDescent="0.2">
      <c r="V62" s="6"/>
      <c r="X62" s="8"/>
      <c r="Z62" s="6"/>
      <c r="AA62" s="6"/>
      <c r="AC62" s="6" t="s">
        <v>80</v>
      </c>
      <c r="AE62" s="6"/>
      <c r="AF62" s="6"/>
      <c r="AG62" s="6"/>
      <c r="AH62" s="6"/>
      <c r="AI62" s="6"/>
      <c r="AJ62" s="6"/>
      <c r="AK62" s="9" t="s">
        <v>481</v>
      </c>
    </row>
    <row r="63" spans="22:37" ht="27" hidden="1" customHeight="1" x14ac:dyDescent="0.2">
      <c r="V63" s="6"/>
      <c r="Z63" s="6"/>
      <c r="AA63" s="6"/>
      <c r="AC63" s="8" t="s">
        <v>482</v>
      </c>
      <c r="AE63" s="6"/>
      <c r="AF63" s="6"/>
      <c r="AG63" s="6"/>
      <c r="AH63" s="6"/>
      <c r="AI63" s="6"/>
      <c r="AJ63" s="6"/>
      <c r="AK63" s="9" t="s">
        <v>483</v>
      </c>
    </row>
    <row r="64" spans="22:37" ht="27" hidden="1" customHeight="1" x14ac:dyDescent="0.2">
      <c r="V64" s="6"/>
      <c r="Z64" s="6"/>
      <c r="AA64" s="6"/>
      <c r="AB64" s="8"/>
      <c r="AC64" s="8" t="s">
        <v>484</v>
      </c>
      <c r="AE64" s="6"/>
      <c r="AF64" s="6"/>
      <c r="AG64" s="6"/>
      <c r="AH64" s="6"/>
      <c r="AI64" s="6"/>
      <c r="AJ64" s="6"/>
      <c r="AK64" s="9" t="s">
        <v>485</v>
      </c>
    </row>
    <row r="65" spans="21:38" ht="27" hidden="1" customHeight="1" x14ac:dyDescent="0.2">
      <c r="V65" s="6"/>
      <c r="Z65" s="6"/>
      <c r="AA65" s="6"/>
      <c r="AC65" s="8" t="s">
        <v>486</v>
      </c>
      <c r="AE65" s="6"/>
      <c r="AF65" s="6"/>
      <c r="AG65" s="6"/>
      <c r="AH65" s="6"/>
      <c r="AI65" s="6"/>
      <c r="AJ65" s="6"/>
      <c r="AK65" s="9" t="s">
        <v>487</v>
      </c>
    </row>
    <row r="66" spans="21:38" ht="27" hidden="1" customHeight="1" x14ac:dyDescent="0.2">
      <c r="V66" s="6"/>
      <c r="Z66" s="6"/>
      <c r="AA66" s="6"/>
      <c r="AC66" s="8" t="s">
        <v>488</v>
      </c>
      <c r="AE66" s="6"/>
      <c r="AF66" s="6"/>
      <c r="AG66" s="6"/>
      <c r="AH66" s="6"/>
      <c r="AI66" s="6"/>
      <c r="AJ66" s="6"/>
      <c r="AK66" s="9" t="s">
        <v>489</v>
      </c>
    </row>
    <row r="67" spans="21:38" ht="27" hidden="1" customHeight="1" x14ac:dyDescent="0.2">
      <c r="V67" s="6"/>
      <c r="AA67" s="6"/>
      <c r="AC67" s="8" t="s">
        <v>490</v>
      </c>
      <c r="AE67" s="6"/>
      <c r="AF67" s="6"/>
      <c r="AG67" s="6"/>
      <c r="AH67" s="6"/>
      <c r="AI67" s="6"/>
      <c r="AJ67" s="6"/>
      <c r="AK67" s="9" t="s">
        <v>491</v>
      </c>
    </row>
    <row r="68" spans="21:38" ht="27" hidden="1" customHeight="1" x14ac:dyDescent="0.2">
      <c r="V68" s="6"/>
      <c r="AA68" s="6"/>
      <c r="AC68" s="8" t="s">
        <v>492</v>
      </c>
      <c r="AD68" s="8"/>
      <c r="AE68" s="6"/>
      <c r="AF68" s="6"/>
      <c r="AG68" s="6"/>
      <c r="AH68" s="6"/>
      <c r="AI68" s="6"/>
      <c r="AJ68" s="6"/>
      <c r="AK68" s="9" t="s">
        <v>493</v>
      </c>
    </row>
    <row r="69" spans="21:38" ht="27" hidden="1" customHeight="1" x14ac:dyDescent="0.2">
      <c r="V69" s="6"/>
      <c r="AA69" s="6"/>
      <c r="AC69" s="8" t="s">
        <v>494</v>
      </c>
      <c r="AE69" s="6"/>
      <c r="AF69" s="6"/>
      <c r="AG69" s="6"/>
      <c r="AH69" s="6"/>
      <c r="AI69" s="6"/>
      <c r="AJ69" s="6"/>
      <c r="AK69" s="9" t="s">
        <v>495</v>
      </c>
    </row>
    <row r="70" spans="21:38" ht="27" hidden="1" customHeight="1" x14ac:dyDescent="0.2">
      <c r="V70" s="6"/>
      <c r="AA70" s="6"/>
      <c r="AC70" s="8" t="s">
        <v>497</v>
      </c>
      <c r="AE70" s="6"/>
      <c r="AF70" s="6"/>
      <c r="AG70" s="6"/>
      <c r="AH70" s="6"/>
      <c r="AI70" s="6"/>
      <c r="AJ70" s="6"/>
      <c r="AK70" s="9" t="s">
        <v>496</v>
      </c>
    </row>
    <row r="71" spans="21:38" ht="27" hidden="1" customHeight="1" x14ac:dyDescent="0.2">
      <c r="AC71" s="8" t="s">
        <v>499</v>
      </c>
      <c r="AD71" s="6"/>
      <c r="AK71" s="9" t="s">
        <v>498</v>
      </c>
    </row>
    <row r="72" spans="21:38" ht="27" hidden="1" customHeight="1" x14ac:dyDescent="0.2">
      <c r="W72" s="13"/>
      <c r="Y72" s="6"/>
      <c r="Z72" s="13"/>
      <c r="AC72" s="8" t="s">
        <v>501</v>
      </c>
      <c r="AK72" s="9" t="s">
        <v>500</v>
      </c>
    </row>
    <row r="73" spans="21:38" ht="27" hidden="1" customHeight="1" x14ac:dyDescent="0.2">
      <c r="W73" s="13"/>
      <c r="Z73" s="13"/>
      <c r="AC73" s="8" t="s">
        <v>503</v>
      </c>
      <c r="AK73" s="9" t="s">
        <v>502</v>
      </c>
    </row>
    <row r="74" spans="21:38" ht="27" hidden="1" customHeight="1" x14ac:dyDescent="0.2">
      <c r="W74" s="13"/>
      <c r="Z74" s="13"/>
      <c r="AC74" s="8" t="s">
        <v>505</v>
      </c>
      <c r="AK74" s="9" t="s">
        <v>504</v>
      </c>
    </row>
    <row r="75" spans="21:38" ht="27" hidden="1" customHeight="1" x14ac:dyDescent="0.2">
      <c r="W75" s="13"/>
      <c r="Z75" s="13"/>
      <c r="AC75" s="8" t="s">
        <v>507</v>
      </c>
      <c r="AK75" s="9" t="s">
        <v>506</v>
      </c>
    </row>
    <row r="76" spans="21:38" ht="27"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27" hidden="1" customHeight="1" x14ac:dyDescent="0.2">
      <c r="U77" s="13"/>
      <c r="V77" s="13"/>
      <c r="W77" s="13"/>
      <c r="Y77" s="13"/>
      <c r="Z77" s="13"/>
      <c r="AA77" s="13"/>
      <c r="AB77" s="13"/>
      <c r="AD77" s="13"/>
      <c r="AE77" s="13"/>
      <c r="AF77" s="13"/>
      <c r="AG77" s="13"/>
      <c r="AH77" s="13"/>
      <c r="AI77" s="13"/>
      <c r="AJ77" s="13"/>
      <c r="AK77" s="9" t="s">
        <v>509</v>
      </c>
      <c r="AL77" s="13"/>
    </row>
    <row r="78" spans="21:38" ht="27" hidden="1" customHeight="1" x14ac:dyDescent="0.2">
      <c r="U78" s="13"/>
      <c r="V78" s="13"/>
      <c r="W78" s="13"/>
      <c r="X78" s="13"/>
      <c r="Y78" s="13"/>
      <c r="Z78" s="13"/>
      <c r="AA78" s="13"/>
      <c r="AB78" s="13"/>
      <c r="AD78" s="13"/>
      <c r="AE78" s="13"/>
      <c r="AF78" s="13"/>
      <c r="AG78" s="13"/>
      <c r="AH78" s="13"/>
      <c r="AI78" s="13"/>
      <c r="AJ78" s="13"/>
      <c r="AK78" s="9" t="s">
        <v>510</v>
      </c>
      <c r="AL78" s="13"/>
    </row>
    <row r="79" spans="21:38" ht="27" hidden="1" customHeight="1" x14ac:dyDescent="0.2">
      <c r="U79" s="13"/>
      <c r="V79" s="13"/>
      <c r="W79" s="13"/>
      <c r="X79" s="13"/>
      <c r="Y79" s="13"/>
      <c r="Z79" s="13"/>
      <c r="AA79" s="13"/>
      <c r="AB79" s="13"/>
      <c r="AD79" s="13"/>
      <c r="AE79" s="13"/>
      <c r="AF79" s="13"/>
      <c r="AG79" s="13"/>
      <c r="AH79" s="13"/>
      <c r="AI79" s="13"/>
      <c r="AJ79" s="13"/>
      <c r="AK79" s="9" t="s">
        <v>511</v>
      </c>
      <c r="AL79" s="13"/>
    </row>
    <row r="80" spans="21:38" ht="27" hidden="1" customHeight="1" x14ac:dyDescent="0.2">
      <c r="U80" s="13"/>
      <c r="V80" s="13"/>
      <c r="W80" s="13"/>
      <c r="X80" s="13"/>
      <c r="Y80" s="13"/>
      <c r="Z80" s="13"/>
      <c r="AA80" s="13"/>
      <c r="AB80" s="13"/>
      <c r="AD80" s="13"/>
      <c r="AE80" s="13"/>
      <c r="AF80" s="13"/>
      <c r="AG80" s="13"/>
      <c r="AH80" s="13"/>
      <c r="AI80" s="13"/>
      <c r="AJ80" s="13"/>
      <c r="AK80" s="9" t="s">
        <v>512</v>
      </c>
      <c r="AL80" s="13"/>
    </row>
    <row r="81" spans="1:38" ht="27" hidden="1" customHeight="1" x14ac:dyDescent="0.2">
      <c r="U81" s="13"/>
      <c r="V81" s="13"/>
      <c r="W81" s="13"/>
      <c r="X81" s="13"/>
      <c r="Y81" s="13"/>
      <c r="Z81" s="13"/>
      <c r="AA81" s="13"/>
      <c r="AB81" s="13"/>
      <c r="AD81" s="13"/>
      <c r="AE81" s="13"/>
      <c r="AF81" s="13"/>
      <c r="AG81" s="13"/>
      <c r="AH81" s="13"/>
      <c r="AI81" s="13"/>
      <c r="AJ81" s="13"/>
      <c r="AK81" s="9" t="s">
        <v>513</v>
      </c>
      <c r="AL81" s="13"/>
    </row>
    <row r="82" spans="1:38" ht="27" hidden="1" customHeight="1" x14ac:dyDescent="0.2">
      <c r="U82" s="13"/>
      <c r="V82" s="13"/>
      <c r="W82" s="13"/>
      <c r="X82" s="13"/>
      <c r="Y82" s="13"/>
      <c r="Z82" s="13"/>
      <c r="AA82" s="13"/>
      <c r="AB82" s="13"/>
      <c r="AD82" s="13"/>
      <c r="AE82" s="13"/>
      <c r="AF82" s="13"/>
      <c r="AG82" s="13"/>
      <c r="AH82" s="13"/>
      <c r="AI82" s="13"/>
      <c r="AJ82" s="13"/>
      <c r="AK82" s="9" t="s">
        <v>514</v>
      </c>
      <c r="AL82" s="13"/>
    </row>
    <row r="83" spans="1:38" ht="27" hidden="1" customHeight="1" x14ac:dyDescent="0.2">
      <c r="U83" s="13"/>
      <c r="V83" s="13"/>
      <c r="W83" s="13"/>
      <c r="X83" s="13"/>
      <c r="Y83" s="13"/>
      <c r="Z83" s="13"/>
      <c r="AA83" s="13"/>
      <c r="AB83" s="13"/>
      <c r="AD83" s="13"/>
      <c r="AE83" s="13"/>
      <c r="AF83" s="13"/>
      <c r="AG83" s="13"/>
      <c r="AH83" s="13"/>
      <c r="AI83" s="13"/>
      <c r="AJ83" s="13"/>
      <c r="AK83" s="9" t="s">
        <v>515</v>
      </c>
      <c r="AL83" s="13"/>
    </row>
    <row r="84" spans="1:38" ht="27" hidden="1" customHeight="1" x14ac:dyDescent="0.2">
      <c r="U84" s="13"/>
      <c r="V84" s="13"/>
      <c r="X84" s="13"/>
      <c r="Y84" s="13"/>
      <c r="AA84" s="13"/>
      <c r="AB84" s="13"/>
      <c r="AD84" s="13"/>
      <c r="AE84" s="13"/>
      <c r="AF84" s="13"/>
      <c r="AG84" s="13"/>
      <c r="AH84" s="13"/>
      <c r="AI84" s="13"/>
      <c r="AJ84" s="13"/>
      <c r="AK84" s="9" t="s">
        <v>516</v>
      </c>
      <c r="AL84" s="13"/>
    </row>
    <row r="85" spans="1:38" ht="27" hidden="1" customHeight="1" x14ac:dyDescent="0.2">
      <c r="U85" s="13"/>
      <c r="V85" s="13"/>
      <c r="X85" s="13"/>
      <c r="Y85" s="13"/>
      <c r="AA85" s="13"/>
      <c r="AB85" s="13"/>
      <c r="AD85" s="13"/>
      <c r="AE85" s="13"/>
      <c r="AF85" s="13"/>
      <c r="AG85" s="13"/>
      <c r="AH85" s="13"/>
      <c r="AI85" s="13"/>
      <c r="AJ85" s="13"/>
      <c r="AK85" s="6" t="s">
        <v>517</v>
      </c>
      <c r="AL85" s="13"/>
    </row>
    <row r="86" spans="1:38" ht="27" hidden="1" customHeight="1" x14ac:dyDescent="0.2">
      <c r="U86" s="13"/>
      <c r="V86" s="13"/>
      <c r="X86" s="13"/>
      <c r="Y86" s="13"/>
      <c r="AA86" s="13"/>
      <c r="AB86" s="13"/>
      <c r="AD86" s="13"/>
      <c r="AE86" s="13"/>
      <c r="AF86" s="13"/>
      <c r="AG86" s="13"/>
      <c r="AH86" s="13"/>
      <c r="AI86" s="13"/>
      <c r="AJ86" s="13"/>
      <c r="AK86" s="9" t="s">
        <v>518</v>
      </c>
      <c r="AL86" s="13"/>
    </row>
    <row r="87" spans="1:38" ht="27" hidden="1" customHeight="1" x14ac:dyDescent="0.2">
      <c r="U87" s="13"/>
      <c r="V87" s="13"/>
      <c r="X87" s="13"/>
      <c r="Y87" s="13"/>
      <c r="AA87" s="13"/>
      <c r="AB87" s="13"/>
      <c r="AD87" s="13"/>
      <c r="AE87" s="13"/>
      <c r="AF87" s="13"/>
      <c r="AG87" s="13"/>
      <c r="AH87" s="13"/>
      <c r="AI87" s="13"/>
      <c r="AJ87" s="13"/>
      <c r="AK87" s="6" t="s">
        <v>519</v>
      </c>
      <c r="AL87" s="13"/>
    </row>
    <row r="88" spans="1:38" ht="27" hidden="1" customHeight="1" x14ac:dyDescent="0.25">
      <c r="AK88" s="9" t="s">
        <v>520</v>
      </c>
    </row>
    <row r="89" spans="1:38" ht="27" hidden="1" customHeight="1" x14ac:dyDescent="0.25">
      <c r="AK89" s="9" t="s">
        <v>521</v>
      </c>
    </row>
    <row r="90" spans="1:38" ht="27" hidden="1" customHeight="1" x14ac:dyDescent="0.25">
      <c r="AK90" s="9" t="s">
        <v>522</v>
      </c>
    </row>
    <row r="91" spans="1:38" ht="27" hidden="1" customHeight="1" x14ac:dyDescent="0.25">
      <c r="AK91" s="9" t="s">
        <v>523</v>
      </c>
    </row>
    <row r="92" spans="1:38" ht="27"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864</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447" t="s">
        <v>861</v>
      </c>
      <c r="E96" s="448"/>
      <c r="F96" s="448"/>
      <c r="G96" s="448"/>
      <c r="H96" s="448"/>
      <c r="I96" s="448"/>
      <c r="J96" s="448"/>
      <c r="K96" s="448"/>
      <c r="L96" s="448"/>
      <c r="M96" s="448"/>
      <c r="N96" s="448"/>
      <c r="O96" s="448"/>
      <c r="P96" s="448"/>
      <c r="Q96" s="448"/>
      <c r="R96" s="449"/>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4.5" customHeight="1" x14ac:dyDescent="0.2">
      <c r="A98" s="14"/>
      <c r="B98" s="16"/>
      <c r="C98" s="17"/>
      <c r="D98" s="18"/>
      <c r="E98" s="18"/>
      <c r="F98" s="18"/>
      <c r="G98" s="18"/>
      <c r="H98" s="18"/>
      <c r="I98" s="18"/>
      <c r="J98" s="18"/>
      <c r="K98" s="19"/>
      <c r="L98" s="19"/>
      <c r="M98" s="18"/>
      <c r="N98" s="18"/>
      <c r="O98" s="18"/>
      <c r="P98" s="18"/>
      <c r="Q98" s="14"/>
      <c r="R98" s="14"/>
      <c r="AK98" s="6"/>
      <c r="AL98" s="5" t="s">
        <v>767</v>
      </c>
    </row>
    <row r="99" spans="1:38" ht="4.5" customHeight="1" x14ac:dyDescent="0.25">
      <c r="A99" s="14"/>
      <c r="B99" s="22"/>
      <c r="C99" s="17"/>
      <c r="D99" s="18"/>
      <c r="E99" s="18"/>
      <c r="F99" s="18"/>
      <c r="G99" s="18"/>
      <c r="H99" s="18"/>
      <c r="I99" s="18"/>
      <c r="J99" s="18"/>
      <c r="K99" s="19"/>
      <c r="L99" s="19"/>
      <c r="M99" s="18"/>
      <c r="N99" s="18"/>
      <c r="O99" s="18"/>
      <c r="P99" s="18"/>
      <c r="Q99" s="14"/>
      <c r="R99" s="14"/>
      <c r="AL99" s="5" t="s">
        <v>768</v>
      </c>
    </row>
    <row r="100" spans="1:38" ht="13.5" customHeight="1" x14ac:dyDescent="0.25">
      <c r="A100" s="14"/>
      <c r="B100" s="293" t="s">
        <v>532</v>
      </c>
      <c r="C100" s="294"/>
      <c r="D100" s="447"/>
      <c r="E100" s="448"/>
      <c r="F100" s="448"/>
      <c r="G100" s="448"/>
      <c r="H100" s="448"/>
      <c r="I100" s="449"/>
      <c r="J100" s="23"/>
      <c r="K100" s="293" t="s">
        <v>533</v>
      </c>
      <c r="L100" s="294"/>
      <c r="M100" s="447"/>
      <c r="N100" s="448"/>
      <c r="O100" s="448"/>
      <c r="P100" s="448"/>
      <c r="Q100" s="448"/>
      <c r="R100" s="449"/>
      <c r="AL100" s="5" t="s">
        <v>718</v>
      </c>
    </row>
    <row r="101" spans="1:38" ht="4.5" customHeight="1" x14ac:dyDescent="0.25">
      <c r="AL101" s="5" t="s">
        <v>769</v>
      </c>
    </row>
    <row r="102" spans="1:38" ht="5.0999999999999996" customHeight="1" x14ac:dyDescent="0.25">
      <c r="A102" s="14"/>
      <c r="B102" s="14"/>
      <c r="C102" s="14"/>
      <c r="D102" s="14"/>
      <c r="E102" s="14"/>
      <c r="F102" s="14"/>
      <c r="G102" s="14"/>
      <c r="H102" s="14"/>
      <c r="I102" s="14"/>
      <c r="J102" s="14"/>
      <c r="K102" s="14"/>
      <c r="L102" s="14"/>
      <c r="M102" s="14"/>
      <c r="N102" s="14"/>
      <c r="O102" s="14"/>
      <c r="P102" s="14"/>
      <c r="Q102" s="14"/>
      <c r="R102" s="14"/>
    </row>
    <row r="103" spans="1:38" ht="26.25" customHeight="1" x14ac:dyDescent="0.25">
      <c r="A103" s="14"/>
      <c r="B103" s="304" t="s">
        <v>538</v>
      </c>
      <c r="C103" s="304"/>
      <c r="D103" s="429"/>
      <c r="E103" s="430"/>
      <c r="F103" s="430"/>
      <c r="G103" s="430"/>
      <c r="H103" s="430"/>
      <c r="I103" s="431"/>
      <c r="J103" s="25"/>
      <c r="K103" s="308" t="s">
        <v>539</v>
      </c>
      <c r="L103" s="309"/>
      <c r="M103" s="454"/>
      <c r="N103" s="455"/>
      <c r="O103" s="308" t="s">
        <v>540</v>
      </c>
      <c r="P103" s="309"/>
      <c r="Q103" s="456"/>
      <c r="R103" s="457"/>
      <c r="W103" s="30"/>
    </row>
    <row r="104" spans="1:38" ht="5.0999999999999996" customHeight="1" x14ac:dyDescent="0.25">
      <c r="A104" s="14"/>
      <c r="B104" s="26"/>
      <c r="C104" s="26"/>
      <c r="D104" s="14"/>
      <c r="E104" s="14"/>
      <c r="F104" s="14"/>
      <c r="G104" s="14"/>
      <c r="H104" s="26"/>
      <c r="I104" s="26"/>
      <c r="J104" s="14"/>
      <c r="K104" s="14"/>
      <c r="L104" s="14"/>
      <c r="M104" s="14"/>
      <c r="N104" s="14"/>
      <c r="O104" s="14"/>
      <c r="P104" s="14"/>
      <c r="Q104" s="14"/>
      <c r="R104" s="14"/>
    </row>
    <row r="105" spans="1:38" ht="13.5" customHeight="1" x14ac:dyDescent="0.25">
      <c r="A105" s="14"/>
      <c r="B105" s="314" t="s">
        <v>541</v>
      </c>
      <c r="C105" s="314"/>
      <c r="D105" s="450"/>
      <c r="E105" s="451"/>
      <c r="F105" s="451"/>
      <c r="G105" s="451"/>
      <c r="H105" s="451"/>
      <c r="I105" s="452"/>
      <c r="J105" s="27"/>
      <c r="K105" s="294" t="s">
        <v>542</v>
      </c>
      <c r="L105" s="304"/>
      <c r="M105" s="453"/>
      <c r="N105" s="453"/>
      <c r="O105" s="453"/>
      <c r="P105" s="453"/>
      <c r="Q105" s="453"/>
      <c r="R105" s="453"/>
      <c r="S105" s="28"/>
      <c r="W105" s="30"/>
    </row>
    <row r="106" spans="1:38" ht="4.5" customHeight="1" x14ac:dyDescent="0.25">
      <c r="A106" s="14"/>
      <c r="B106" s="16"/>
      <c r="C106" s="17"/>
      <c r="D106" s="18"/>
      <c r="E106" s="18"/>
      <c r="F106" s="18"/>
      <c r="G106" s="18"/>
      <c r="H106" s="18"/>
      <c r="I106" s="18"/>
      <c r="J106" s="18"/>
      <c r="K106" s="19"/>
      <c r="L106" s="19"/>
      <c r="M106" s="18"/>
      <c r="N106" s="18"/>
      <c r="O106" s="18"/>
      <c r="P106" s="18"/>
      <c r="Q106" s="14"/>
      <c r="R106" s="14"/>
      <c r="W106" s="29"/>
    </row>
    <row r="107" spans="1:38" ht="13.5" customHeight="1" x14ac:dyDescent="0.25">
      <c r="A107" s="14"/>
      <c r="B107" s="293" t="s">
        <v>543</v>
      </c>
      <c r="C107" s="294"/>
      <c r="D107" s="453"/>
      <c r="E107" s="453"/>
      <c r="F107" s="453"/>
      <c r="G107" s="453"/>
      <c r="H107" s="453"/>
      <c r="I107" s="453"/>
      <c r="K107" s="293" t="s">
        <v>544</v>
      </c>
      <c r="L107" s="294"/>
      <c r="M107" s="453"/>
      <c r="N107" s="453"/>
      <c r="O107" s="453"/>
      <c r="P107" s="453"/>
      <c r="Q107" s="453"/>
      <c r="R107" s="453"/>
      <c r="V107" s="29"/>
      <c r="W107" s="30"/>
      <c r="X107" s="30"/>
      <c r="Y107" s="29"/>
    </row>
    <row r="108" spans="1:38" ht="5.0999999999999996" customHeight="1" x14ac:dyDescent="0.25">
      <c r="A108" s="14"/>
      <c r="B108" s="26"/>
      <c r="C108" s="26"/>
      <c r="D108" s="14"/>
      <c r="E108" s="14"/>
      <c r="F108" s="14"/>
      <c r="G108" s="14"/>
      <c r="H108" s="26"/>
      <c r="I108" s="26"/>
      <c r="J108" s="14"/>
      <c r="K108" s="14"/>
      <c r="L108" s="14"/>
      <c r="M108" s="14"/>
      <c r="N108" s="14"/>
      <c r="O108" s="14"/>
      <c r="P108" s="14"/>
      <c r="Q108" s="14"/>
      <c r="R108" s="14"/>
      <c r="W108" s="29"/>
    </row>
    <row r="109" spans="1:38" ht="4.5" customHeight="1" x14ac:dyDescent="0.25">
      <c r="A109" s="14"/>
      <c r="B109" s="26"/>
      <c r="C109" s="26"/>
      <c r="D109" s="14"/>
      <c r="E109" s="14"/>
      <c r="F109" s="14"/>
      <c r="G109" s="14"/>
      <c r="H109" s="14"/>
      <c r="I109" s="14"/>
      <c r="J109" s="14"/>
      <c r="K109" s="26"/>
      <c r="L109" s="26"/>
      <c r="M109" s="14"/>
      <c r="N109" s="14"/>
      <c r="O109" s="14"/>
      <c r="P109" s="14"/>
      <c r="Q109" s="14"/>
      <c r="R109" s="14"/>
      <c r="T109" s="29"/>
      <c r="U109" s="30"/>
      <c r="V109" s="30"/>
      <c r="W109" s="29"/>
    </row>
    <row r="110" spans="1:38" ht="4.5" customHeight="1" x14ac:dyDescent="0.25">
      <c r="A110" s="14"/>
      <c r="B110" s="14"/>
      <c r="C110" s="14"/>
      <c r="D110" s="14"/>
      <c r="E110" s="14"/>
      <c r="F110" s="14"/>
      <c r="G110" s="14"/>
      <c r="H110" s="14"/>
      <c r="I110" s="14"/>
      <c r="J110" s="14"/>
      <c r="K110" s="14"/>
      <c r="L110" s="14"/>
      <c r="M110" s="14"/>
      <c r="N110" s="14"/>
      <c r="O110" s="14"/>
      <c r="P110" s="14"/>
      <c r="Q110" s="14"/>
      <c r="R110" s="14"/>
      <c r="T110" s="29"/>
      <c r="U110" s="30"/>
      <c r="V110" s="30"/>
    </row>
    <row r="111" spans="1:38" ht="13.5" customHeight="1" x14ac:dyDescent="0.25">
      <c r="A111" s="14"/>
      <c r="B111" s="329" t="s">
        <v>854</v>
      </c>
      <c r="C111" s="330"/>
      <c r="D111" s="330"/>
      <c r="E111" s="330"/>
      <c r="F111" s="330"/>
      <c r="G111" s="330"/>
      <c r="H111" s="330"/>
      <c r="I111" s="330"/>
      <c r="J111" s="330"/>
      <c r="K111" s="330"/>
      <c r="L111" s="330"/>
      <c r="M111" s="330"/>
      <c r="N111" s="330"/>
      <c r="O111" s="330"/>
      <c r="P111" s="330"/>
      <c r="Q111" s="330"/>
      <c r="R111" s="331"/>
    </row>
    <row r="112" spans="1:38" ht="143.25" customHeight="1" x14ac:dyDescent="0.25">
      <c r="A112" s="14"/>
      <c r="B112" s="423" t="s">
        <v>853</v>
      </c>
      <c r="C112" s="424"/>
      <c r="D112" s="424"/>
      <c r="E112" s="424"/>
      <c r="F112" s="424"/>
      <c r="G112" s="424"/>
      <c r="H112" s="424"/>
      <c r="I112" s="424"/>
      <c r="J112" s="424"/>
      <c r="K112" s="424"/>
      <c r="L112" s="424"/>
      <c r="M112" s="424"/>
      <c r="N112" s="424"/>
      <c r="O112" s="424"/>
      <c r="P112" s="424"/>
      <c r="Q112" s="424"/>
      <c r="R112" s="425"/>
    </row>
    <row r="113" spans="1:37" ht="4.5" customHeight="1" x14ac:dyDescent="0.25">
      <c r="A113" s="14"/>
      <c r="B113" s="14"/>
      <c r="C113" s="14"/>
      <c r="D113" s="14"/>
      <c r="E113" s="14"/>
      <c r="F113" s="14"/>
      <c r="G113" s="14"/>
      <c r="H113" s="14"/>
      <c r="I113" s="14"/>
      <c r="J113" s="14"/>
      <c r="K113" s="14"/>
      <c r="L113" s="14"/>
      <c r="M113" s="14"/>
      <c r="N113" s="14"/>
      <c r="O113" s="14"/>
      <c r="P113" s="14"/>
      <c r="Q113" s="14"/>
      <c r="R113" s="14"/>
      <c r="T113" s="29"/>
      <c r="U113" s="30"/>
      <c r="V113" s="30"/>
    </row>
    <row r="114" spans="1:37" ht="13.5" customHeight="1" x14ac:dyDescent="0.25">
      <c r="A114" s="14"/>
      <c r="B114" s="329" t="s">
        <v>795</v>
      </c>
      <c r="C114" s="330"/>
      <c r="D114" s="330"/>
      <c r="E114" s="330"/>
      <c r="F114" s="330"/>
      <c r="G114" s="330"/>
      <c r="H114" s="330"/>
      <c r="I114" s="330"/>
      <c r="J114" s="330"/>
      <c r="K114" s="330"/>
      <c r="L114" s="330"/>
      <c r="M114" s="330"/>
      <c r="N114" s="330"/>
      <c r="O114" s="330"/>
      <c r="P114" s="330"/>
      <c r="Q114" s="330"/>
      <c r="R114" s="331"/>
      <c r="T114" s="29"/>
      <c r="U114" s="30"/>
      <c r="V114" s="30"/>
    </row>
    <row r="115" spans="1:37" ht="132.75" customHeight="1" x14ac:dyDescent="0.25">
      <c r="A115" s="14"/>
      <c r="B115" s="423" t="s">
        <v>862</v>
      </c>
      <c r="C115" s="424"/>
      <c r="D115" s="424"/>
      <c r="E115" s="424"/>
      <c r="F115" s="424"/>
      <c r="G115" s="424"/>
      <c r="H115" s="424"/>
      <c r="I115" s="424"/>
      <c r="J115" s="424"/>
      <c r="K115" s="424"/>
      <c r="L115" s="424"/>
      <c r="M115" s="424"/>
      <c r="N115" s="424"/>
      <c r="O115" s="424"/>
      <c r="P115" s="424"/>
      <c r="Q115" s="424"/>
      <c r="R115" s="425"/>
      <c r="T115" s="29"/>
      <c r="U115" s="30"/>
      <c r="V115" s="30"/>
      <c r="W115" s="31"/>
      <c r="Z115" s="31"/>
    </row>
    <row r="116" spans="1:37" ht="13.5" customHeight="1" x14ac:dyDescent="0.25">
      <c r="A116" s="14"/>
      <c r="B116" s="332" t="s">
        <v>550</v>
      </c>
      <c r="C116" s="332"/>
      <c r="D116" s="332"/>
      <c r="E116" s="429" t="s">
        <v>551</v>
      </c>
      <c r="F116" s="430"/>
      <c r="G116" s="430"/>
      <c r="H116" s="430"/>
      <c r="I116" s="430"/>
      <c r="J116" s="430"/>
      <c r="K116" s="430"/>
      <c r="L116" s="430"/>
      <c r="M116" s="430"/>
      <c r="N116" s="430"/>
      <c r="O116" s="430"/>
      <c r="P116" s="430"/>
      <c r="Q116" s="430"/>
      <c r="R116" s="431"/>
      <c r="W116" s="29"/>
    </row>
    <row r="117" spans="1:37" ht="13.5" customHeight="1" x14ac:dyDescent="0.25">
      <c r="A117" s="14"/>
      <c r="B117" s="332" t="s">
        <v>552</v>
      </c>
      <c r="C117" s="332"/>
      <c r="D117" s="332"/>
      <c r="E117" s="429" t="s">
        <v>553</v>
      </c>
      <c r="F117" s="430"/>
      <c r="G117" s="430"/>
      <c r="H117" s="430"/>
      <c r="I117" s="430"/>
      <c r="J117" s="430"/>
      <c r="K117" s="430"/>
      <c r="L117" s="430"/>
      <c r="M117" s="430"/>
      <c r="N117" s="430"/>
      <c r="O117" s="430"/>
      <c r="P117" s="430"/>
      <c r="Q117" s="430"/>
      <c r="R117" s="431"/>
      <c r="W117" s="29"/>
    </row>
    <row r="118" spans="1:37" ht="13.5" customHeight="1" x14ac:dyDescent="0.25">
      <c r="A118" s="14"/>
      <c r="B118" s="325" t="s">
        <v>554</v>
      </c>
      <c r="C118" s="325"/>
      <c r="D118" s="325"/>
      <c r="E118" s="429" t="s">
        <v>555</v>
      </c>
      <c r="F118" s="430"/>
      <c r="G118" s="430"/>
      <c r="H118" s="430"/>
      <c r="I118" s="430"/>
      <c r="J118" s="430"/>
      <c r="K118" s="430"/>
      <c r="L118" s="430"/>
      <c r="M118" s="430"/>
      <c r="N118" s="430"/>
      <c r="O118" s="430"/>
      <c r="P118" s="430"/>
      <c r="Q118" s="430"/>
      <c r="R118" s="431"/>
    </row>
    <row r="119" spans="1:37" s="31" customFormat="1" ht="4.5" customHeight="1" x14ac:dyDescent="0.25">
      <c r="B119" s="32"/>
      <c r="C119" s="32"/>
      <c r="D119" s="32"/>
      <c r="E119" s="32"/>
      <c r="F119" s="32"/>
      <c r="G119" s="32"/>
      <c r="H119" s="32"/>
      <c r="I119" s="32"/>
      <c r="J119" s="32"/>
      <c r="K119" s="32"/>
      <c r="L119" s="32"/>
      <c r="M119" s="32"/>
      <c r="N119" s="32"/>
      <c r="O119" s="32"/>
      <c r="P119" s="32"/>
      <c r="Q119" s="32"/>
      <c r="R119" s="32"/>
      <c r="W119" s="5"/>
      <c r="Z119" s="5"/>
      <c r="AC119" s="5"/>
      <c r="AK119" s="5"/>
    </row>
    <row r="120" spans="1:37" s="31" customFormat="1" ht="12.75" x14ac:dyDescent="0.25">
      <c r="B120" s="418" t="s">
        <v>855</v>
      </c>
      <c r="C120" s="419"/>
      <c r="D120" s="419"/>
      <c r="E120" s="419"/>
      <c r="F120" s="419"/>
      <c r="G120" s="419"/>
      <c r="H120" s="419"/>
      <c r="I120" s="419"/>
      <c r="J120" s="419"/>
      <c r="K120" s="419"/>
      <c r="L120" s="419"/>
      <c r="M120" s="419"/>
      <c r="N120" s="419"/>
      <c r="O120" s="419"/>
      <c r="P120" s="419"/>
      <c r="Q120" s="419"/>
      <c r="R120" s="420"/>
      <c r="W120" s="5"/>
      <c r="Z120" s="5"/>
      <c r="AC120" s="5"/>
      <c r="AK120" s="5"/>
    </row>
    <row r="121" spans="1:37" ht="136.5" customHeight="1" x14ac:dyDescent="0.25">
      <c r="A121" s="14"/>
      <c r="B121" s="426" t="s">
        <v>863</v>
      </c>
      <c r="C121" s="427"/>
      <c r="D121" s="427"/>
      <c r="E121" s="427"/>
      <c r="F121" s="427"/>
      <c r="G121" s="427"/>
      <c r="H121" s="427"/>
      <c r="I121" s="427"/>
      <c r="J121" s="427"/>
      <c r="K121" s="427"/>
      <c r="L121" s="427"/>
      <c r="M121" s="427"/>
      <c r="N121" s="427"/>
      <c r="O121" s="427"/>
      <c r="P121" s="427"/>
      <c r="Q121" s="427"/>
      <c r="R121" s="428"/>
      <c r="T121" s="29"/>
      <c r="U121" s="30" t="s">
        <v>801</v>
      </c>
      <c r="V121" s="30"/>
    </row>
    <row r="122" spans="1:37" ht="4.5" customHeight="1" x14ac:dyDescent="0.25">
      <c r="A122" s="14"/>
      <c r="B122" s="33"/>
      <c r="C122" s="33"/>
      <c r="D122" s="33"/>
      <c r="E122" s="33"/>
      <c r="F122" s="33"/>
      <c r="G122" s="33"/>
      <c r="H122" s="33"/>
      <c r="I122" s="33"/>
      <c r="J122" s="33"/>
      <c r="K122" s="33"/>
      <c r="L122" s="33"/>
      <c r="M122" s="33"/>
      <c r="N122" s="33"/>
      <c r="O122" s="33"/>
      <c r="P122" s="33"/>
      <c r="Q122" s="33"/>
      <c r="R122" s="14"/>
    </row>
    <row r="123" spans="1:37" ht="4.5" customHeight="1" x14ac:dyDescent="0.25">
      <c r="A123" s="14"/>
      <c r="B123" s="34"/>
      <c r="C123" s="34"/>
      <c r="D123" s="34"/>
      <c r="E123" s="33"/>
      <c r="F123" s="33"/>
      <c r="G123" s="33"/>
      <c r="H123" s="33"/>
      <c r="I123" s="33"/>
      <c r="J123" s="33"/>
      <c r="K123" s="33"/>
      <c r="L123" s="33"/>
      <c r="M123" s="33"/>
      <c r="N123" s="33"/>
      <c r="O123" s="33"/>
      <c r="P123" s="33"/>
      <c r="Q123" s="33"/>
      <c r="R123" s="14"/>
    </row>
    <row r="124" spans="1:37" ht="13.5" customHeight="1" x14ac:dyDescent="0.25">
      <c r="A124" s="14"/>
      <c r="B124" s="329" t="s">
        <v>564</v>
      </c>
      <c r="C124" s="330"/>
      <c r="D124" s="330"/>
      <c r="E124" s="330"/>
      <c r="F124" s="330"/>
      <c r="G124" s="330"/>
      <c r="H124" s="330"/>
      <c r="I124" s="330"/>
      <c r="J124" s="330"/>
      <c r="K124" s="330"/>
      <c r="L124" s="330"/>
      <c r="M124" s="330"/>
      <c r="N124" s="330"/>
      <c r="O124" s="330"/>
      <c r="P124" s="330"/>
      <c r="Q124" s="330"/>
      <c r="R124" s="331"/>
    </row>
    <row r="125" spans="1:37" ht="42" customHeight="1" x14ac:dyDescent="0.25">
      <c r="A125" s="14"/>
      <c r="B125" s="319" t="s">
        <v>565</v>
      </c>
      <c r="C125" s="320"/>
      <c r="D125" s="356" t="s">
        <v>566</v>
      </c>
      <c r="E125" s="356"/>
      <c r="F125" s="356"/>
      <c r="G125" s="356"/>
      <c r="H125" s="357" t="s">
        <v>567</v>
      </c>
      <c r="I125" s="357"/>
      <c r="J125" s="35"/>
      <c r="K125" s="357" t="s">
        <v>568</v>
      </c>
      <c r="L125" s="357"/>
      <c r="M125" s="293" t="s">
        <v>569</v>
      </c>
      <c r="N125" s="301"/>
      <c r="O125" s="301"/>
      <c r="P125" s="294"/>
      <c r="Q125" s="293" t="s">
        <v>567</v>
      </c>
      <c r="R125" s="294"/>
    </row>
    <row r="126" spans="1:37" ht="35.25" customHeight="1" x14ac:dyDescent="0.25">
      <c r="A126" s="14"/>
      <c r="B126" s="41" t="s">
        <v>702</v>
      </c>
      <c r="C126" s="432"/>
      <c r="D126" s="41" t="s">
        <v>708</v>
      </c>
      <c r="E126" s="433"/>
      <c r="F126" s="41" t="s">
        <v>709</v>
      </c>
      <c r="G126" s="434"/>
      <c r="H126" s="41" t="s">
        <v>710</v>
      </c>
      <c r="I126" s="197">
        <f>C126*E126*G126</f>
        <v>0</v>
      </c>
      <c r="J126" s="36"/>
      <c r="K126" s="304" t="s">
        <v>570</v>
      </c>
      <c r="L126" s="304"/>
      <c r="M126" s="435" t="s">
        <v>571</v>
      </c>
      <c r="N126" s="436"/>
      <c r="O126" s="436"/>
      <c r="P126" s="437"/>
      <c r="Q126" s="440"/>
      <c r="R126" s="441"/>
    </row>
    <row r="127" spans="1:37" ht="38.25" customHeight="1" x14ac:dyDescent="0.25">
      <c r="A127" s="14"/>
      <c r="B127" s="41" t="s">
        <v>703</v>
      </c>
      <c r="C127" s="432"/>
      <c r="D127" s="41" t="s">
        <v>711</v>
      </c>
      <c r="E127" s="433"/>
      <c r="F127" s="41" t="s">
        <v>709</v>
      </c>
      <c r="G127" s="434"/>
      <c r="H127" s="41" t="s">
        <v>712</v>
      </c>
      <c r="I127" s="197">
        <f>C127*E127*G127</f>
        <v>0</v>
      </c>
      <c r="J127" s="36"/>
      <c r="K127" s="293" t="s">
        <v>572</v>
      </c>
      <c r="L127" s="294"/>
      <c r="M127" s="435" t="s">
        <v>573</v>
      </c>
      <c r="N127" s="436"/>
      <c r="O127" s="436"/>
      <c r="P127" s="437"/>
      <c r="Q127" s="440"/>
      <c r="R127" s="441"/>
    </row>
    <row r="128" spans="1:37" ht="37.5" customHeight="1" x14ac:dyDescent="0.25">
      <c r="A128" s="14"/>
      <c r="B128" s="335" t="s">
        <v>574</v>
      </c>
      <c r="C128" s="335"/>
      <c r="D128" s="435" t="s">
        <v>575</v>
      </c>
      <c r="E128" s="436"/>
      <c r="F128" s="436"/>
      <c r="G128" s="437"/>
      <c r="H128" s="438"/>
      <c r="I128" s="439"/>
      <c r="J128" s="36"/>
      <c r="K128" s="304" t="s">
        <v>576</v>
      </c>
      <c r="L128" s="304"/>
      <c r="M128" s="435" t="s">
        <v>720</v>
      </c>
      <c r="N128" s="436"/>
      <c r="O128" s="436"/>
      <c r="P128" s="437"/>
      <c r="Q128" s="440"/>
      <c r="R128" s="441"/>
    </row>
    <row r="129" spans="1:18" ht="30.75" customHeight="1" x14ac:dyDescent="0.25">
      <c r="A129" s="14"/>
      <c r="B129" s="335" t="s">
        <v>577</v>
      </c>
      <c r="C129" s="335"/>
      <c r="D129" s="435" t="s">
        <v>578</v>
      </c>
      <c r="E129" s="436"/>
      <c r="F129" s="436"/>
      <c r="G129" s="437"/>
      <c r="H129" s="438"/>
      <c r="I129" s="439"/>
      <c r="J129" s="36"/>
      <c r="K129" s="335" t="s">
        <v>579</v>
      </c>
      <c r="L129" s="335"/>
      <c r="M129" s="435" t="s">
        <v>723</v>
      </c>
      <c r="N129" s="436"/>
      <c r="O129" s="436"/>
      <c r="P129" s="437"/>
      <c r="Q129" s="440"/>
      <c r="R129" s="441"/>
    </row>
    <row r="130" spans="1:18" ht="30.75" customHeight="1" x14ac:dyDescent="0.25">
      <c r="A130" s="14"/>
      <c r="B130" s="335" t="s">
        <v>580</v>
      </c>
      <c r="C130" s="335"/>
      <c r="D130" s="435" t="s">
        <v>581</v>
      </c>
      <c r="E130" s="436"/>
      <c r="F130" s="436"/>
      <c r="G130" s="437"/>
      <c r="H130" s="438"/>
      <c r="I130" s="439"/>
      <c r="J130" s="36"/>
      <c r="K130" s="293" t="s">
        <v>582</v>
      </c>
      <c r="L130" s="301"/>
      <c r="M130" s="301"/>
      <c r="N130" s="301"/>
      <c r="O130" s="301"/>
      <c r="P130" s="294"/>
      <c r="Q130" s="397">
        <f>SUM(Q126:R129)</f>
        <v>0</v>
      </c>
      <c r="R130" s="398"/>
    </row>
    <row r="131" spans="1:18" ht="30" customHeight="1" x14ac:dyDescent="0.25">
      <c r="A131" s="14"/>
      <c r="B131" s="335" t="s">
        <v>583</v>
      </c>
      <c r="C131" s="335"/>
      <c r="D131" s="435" t="s">
        <v>584</v>
      </c>
      <c r="E131" s="436"/>
      <c r="F131" s="436"/>
      <c r="G131" s="437"/>
      <c r="H131" s="438"/>
      <c r="I131" s="439"/>
      <c r="J131" s="36"/>
      <c r="K131" s="357" t="s">
        <v>585</v>
      </c>
      <c r="L131" s="357"/>
      <c r="M131" s="293" t="s">
        <v>569</v>
      </c>
      <c r="N131" s="301"/>
      <c r="O131" s="301"/>
      <c r="P131" s="294"/>
      <c r="Q131" s="293" t="s">
        <v>567</v>
      </c>
      <c r="R131" s="294"/>
    </row>
    <row r="132" spans="1:18" ht="27.75" customHeight="1" x14ac:dyDescent="0.25">
      <c r="A132" s="14"/>
      <c r="B132" s="335" t="s">
        <v>579</v>
      </c>
      <c r="C132" s="335"/>
      <c r="D132" s="435" t="s">
        <v>586</v>
      </c>
      <c r="E132" s="436"/>
      <c r="F132" s="436"/>
      <c r="G132" s="437"/>
      <c r="H132" s="438"/>
      <c r="I132" s="439"/>
      <c r="J132" s="36"/>
      <c r="K132" s="304" t="s">
        <v>570</v>
      </c>
      <c r="L132" s="304"/>
      <c r="M132" s="435" t="s">
        <v>587</v>
      </c>
      <c r="N132" s="436"/>
      <c r="O132" s="436"/>
      <c r="P132" s="437"/>
      <c r="Q132" s="440"/>
      <c r="R132" s="441"/>
    </row>
    <row r="133" spans="1:18" ht="27.75" customHeight="1" x14ac:dyDescent="0.25">
      <c r="A133" s="14"/>
      <c r="B133" s="335" t="s">
        <v>579</v>
      </c>
      <c r="C133" s="335"/>
      <c r="D133" s="435" t="s">
        <v>586</v>
      </c>
      <c r="E133" s="436"/>
      <c r="F133" s="436"/>
      <c r="G133" s="437"/>
      <c r="H133" s="438"/>
      <c r="I133" s="439"/>
      <c r="J133" s="36"/>
      <c r="K133" s="293" t="s">
        <v>572</v>
      </c>
      <c r="L133" s="294"/>
      <c r="M133" s="435" t="s">
        <v>721</v>
      </c>
      <c r="N133" s="436"/>
      <c r="O133" s="436"/>
      <c r="P133" s="437"/>
      <c r="Q133" s="440"/>
      <c r="R133" s="441"/>
    </row>
    <row r="134" spans="1:18" ht="27" customHeight="1" x14ac:dyDescent="0.25">
      <c r="A134" s="14"/>
      <c r="B134" s="335" t="s">
        <v>579</v>
      </c>
      <c r="C134" s="335"/>
      <c r="D134" s="435" t="s">
        <v>586</v>
      </c>
      <c r="E134" s="436"/>
      <c r="F134" s="436"/>
      <c r="G134" s="437"/>
      <c r="H134" s="438"/>
      <c r="I134" s="439"/>
      <c r="J134" s="36"/>
      <c r="K134" s="304" t="s">
        <v>588</v>
      </c>
      <c r="L134" s="304"/>
      <c r="M134" s="435" t="s">
        <v>589</v>
      </c>
      <c r="N134" s="436"/>
      <c r="O134" s="436"/>
      <c r="P134" s="437"/>
      <c r="Q134" s="440"/>
      <c r="R134" s="441"/>
    </row>
    <row r="135" spans="1:18" ht="26.25" customHeight="1" x14ac:dyDescent="0.25">
      <c r="A135" s="14"/>
      <c r="B135" s="335" t="s">
        <v>579</v>
      </c>
      <c r="C135" s="335"/>
      <c r="D135" s="435" t="s">
        <v>586</v>
      </c>
      <c r="E135" s="436"/>
      <c r="F135" s="436"/>
      <c r="G135" s="437"/>
      <c r="H135" s="438"/>
      <c r="I135" s="439"/>
      <c r="J135" s="36"/>
      <c r="K135" s="293" t="s">
        <v>579</v>
      </c>
      <c r="L135" s="294"/>
      <c r="M135" s="435" t="s">
        <v>722</v>
      </c>
      <c r="N135" s="436"/>
      <c r="O135" s="436"/>
      <c r="P135" s="437"/>
      <c r="Q135" s="442"/>
      <c r="R135" s="443"/>
    </row>
    <row r="136" spans="1:18" ht="19.5" customHeight="1" x14ac:dyDescent="0.25">
      <c r="A136" s="14"/>
      <c r="B136" s="304" t="s">
        <v>590</v>
      </c>
      <c r="C136" s="304"/>
      <c r="D136" s="304"/>
      <c r="E136" s="304"/>
      <c r="F136" s="304"/>
      <c r="G136" s="304"/>
      <c r="H136" s="394">
        <f>SUM(H126:I135)</f>
        <v>0</v>
      </c>
      <c r="I136" s="395"/>
      <c r="J136" s="35"/>
      <c r="K136" s="293" t="s">
        <v>591</v>
      </c>
      <c r="L136" s="301"/>
      <c r="M136" s="301"/>
      <c r="N136" s="301"/>
      <c r="O136" s="301"/>
      <c r="P136" s="294"/>
      <c r="Q136" s="397">
        <f>SUM(Q132:R135)</f>
        <v>0</v>
      </c>
      <c r="R136" s="398"/>
    </row>
    <row r="137" spans="1:18" ht="13.5" customHeight="1" x14ac:dyDescent="0.25">
      <c r="A137" s="14"/>
      <c r="B137" s="26"/>
      <c r="C137" s="26"/>
      <c r="D137" s="26"/>
      <c r="E137" s="26"/>
      <c r="F137" s="26"/>
      <c r="G137" s="26"/>
      <c r="H137" s="26"/>
      <c r="I137" s="26"/>
      <c r="J137" s="35"/>
      <c r="K137" s="304" t="s">
        <v>592</v>
      </c>
      <c r="L137" s="304"/>
      <c r="M137" s="304"/>
      <c r="N137" s="304"/>
      <c r="O137" s="304"/>
      <c r="P137" s="304"/>
      <c r="Q137" s="397">
        <f>Q130+Q136</f>
        <v>0</v>
      </c>
      <c r="R137" s="398"/>
    </row>
    <row r="138" spans="1:18" ht="4.5" customHeight="1" x14ac:dyDescent="0.25">
      <c r="A138" s="14"/>
      <c r="B138" s="26"/>
      <c r="C138" s="26"/>
      <c r="D138" s="26"/>
      <c r="E138" s="26"/>
      <c r="F138" s="26"/>
      <c r="G138" s="26"/>
      <c r="H138" s="26"/>
      <c r="I138" s="26"/>
      <c r="J138" s="35"/>
      <c r="K138" s="26"/>
      <c r="L138" s="26"/>
      <c r="M138" s="26"/>
      <c r="N138" s="26"/>
      <c r="O138" s="26"/>
      <c r="P138" s="26"/>
      <c r="Q138" s="26"/>
      <c r="R138" s="26"/>
    </row>
    <row r="139" spans="1:18" ht="15" customHeight="1" x14ac:dyDescent="0.25">
      <c r="A139" s="14"/>
      <c r="B139" s="375" t="s">
        <v>817</v>
      </c>
      <c r="C139" s="375"/>
      <c r="D139" s="375"/>
      <c r="E139" s="375"/>
      <c r="F139" s="375"/>
      <c r="G139" s="375"/>
      <c r="H139" s="375"/>
      <c r="I139" s="375"/>
      <c r="J139" s="375"/>
      <c r="K139" s="375"/>
      <c r="L139" s="375"/>
      <c r="M139" s="375"/>
      <c r="N139" s="375"/>
      <c r="O139" s="375"/>
      <c r="P139" s="375"/>
      <c r="Q139" s="421">
        <f>H136-Q137</f>
        <v>0</v>
      </c>
      <c r="R139" s="422"/>
    </row>
    <row r="140" spans="1:18" ht="5.25" customHeight="1" x14ac:dyDescent="0.25">
      <c r="A140" s="14"/>
      <c r="B140" s="44"/>
      <c r="C140" s="44"/>
      <c r="D140" s="44"/>
      <c r="E140" s="44"/>
      <c r="F140" s="44"/>
      <c r="G140" s="44"/>
      <c r="H140" s="44"/>
      <c r="I140" s="44"/>
      <c r="J140" s="44"/>
      <c r="K140" s="44"/>
      <c r="L140" s="44"/>
      <c r="M140" s="44"/>
      <c r="N140" s="44"/>
      <c r="O140" s="44"/>
      <c r="P140" s="44"/>
      <c r="Q140" s="45"/>
      <c r="R140" s="45"/>
    </row>
    <row r="143" spans="1:18" ht="12" customHeight="1" x14ac:dyDescent="0.25">
      <c r="F143" s="435" t="s">
        <v>856</v>
      </c>
      <c r="G143" s="436"/>
      <c r="H143" s="436"/>
      <c r="I143" s="436"/>
      <c r="J143" s="436"/>
      <c r="K143" s="436"/>
      <c r="L143" s="436"/>
      <c r="M143" s="437"/>
      <c r="N143" s="444"/>
      <c r="O143" s="445" t="s">
        <v>857</v>
      </c>
      <c r="P143" s="446"/>
    </row>
    <row r="144" spans="1:18" ht="12" customHeight="1" x14ac:dyDescent="0.25">
      <c r="F144" s="435" t="s">
        <v>858</v>
      </c>
      <c r="G144" s="436"/>
      <c r="H144" s="436"/>
      <c r="I144" s="436"/>
      <c r="J144" s="436"/>
      <c r="K144" s="436"/>
      <c r="L144" s="436"/>
      <c r="M144" s="437"/>
      <c r="N144" s="444"/>
      <c r="O144" s="445" t="s">
        <v>857</v>
      </c>
      <c r="P144" s="446"/>
    </row>
    <row r="145" spans="6:16" ht="12" customHeight="1" x14ac:dyDescent="0.25">
      <c r="F145" s="435" t="s">
        <v>859</v>
      </c>
      <c r="G145" s="436"/>
      <c r="H145" s="436"/>
      <c r="I145" s="436"/>
      <c r="J145" s="436"/>
      <c r="K145" s="436"/>
      <c r="L145" s="436"/>
      <c r="M145" s="437"/>
      <c r="N145" s="444"/>
      <c r="O145" s="445" t="s">
        <v>857</v>
      </c>
      <c r="P145" s="446"/>
    </row>
    <row r="146" spans="6:16" ht="12" customHeight="1" x14ac:dyDescent="0.25">
      <c r="F146" s="435" t="s">
        <v>860</v>
      </c>
      <c r="G146" s="436"/>
      <c r="H146" s="436"/>
      <c r="I146" s="436"/>
      <c r="J146" s="436"/>
      <c r="K146" s="436"/>
      <c r="L146" s="436"/>
      <c r="M146" s="437"/>
      <c r="N146" s="444"/>
      <c r="O146" s="445" t="s">
        <v>857</v>
      </c>
      <c r="P146" s="446"/>
    </row>
  </sheetData>
  <mergeCells count="109">
    <mergeCell ref="O145:P145"/>
    <mergeCell ref="O146:P146"/>
    <mergeCell ref="F143:M143"/>
    <mergeCell ref="F144:M144"/>
    <mergeCell ref="F145:M145"/>
    <mergeCell ref="F146:M146"/>
    <mergeCell ref="O143:P143"/>
    <mergeCell ref="O144:P144"/>
    <mergeCell ref="Q129:R129"/>
    <mergeCell ref="Q128:R128"/>
    <mergeCell ref="Q125:R125"/>
    <mergeCell ref="Q134:R134"/>
    <mergeCell ref="Q133:R133"/>
    <mergeCell ref="Q132:R132"/>
    <mergeCell ref="Q131:R131"/>
    <mergeCell ref="Q130:R130"/>
    <mergeCell ref="B124:R124"/>
    <mergeCell ref="B125:C125"/>
    <mergeCell ref="D125:G125"/>
    <mergeCell ref="H125:I125"/>
    <mergeCell ref="K125:L125"/>
    <mergeCell ref="M125:P125"/>
    <mergeCell ref="B96:C96"/>
    <mergeCell ref="D96:R96"/>
    <mergeCell ref="B100:C100"/>
    <mergeCell ref="D100:I100"/>
    <mergeCell ref="K100:L100"/>
    <mergeCell ref="M100:R100"/>
    <mergeCell ref="B105:C105"/>
    <mergeCell ref="D105:I105"/>
    <mergeCell ref="K105:L105"/>
    <mergeCell ref="M105:R105"/>
    <mergeCell ref="B107:C107"/>
    <mergeCell ref="D107:I107"/>
    <mergeCell ref="K107:L107"/>
    <mergeCell ref="M107:R107"/>
    <mergeCell ref="B103:C103"/>
    <mergeCell ref="D103:I103"/>
    <mergeCell ref="K103:L103"/>
    <mergeCell ref="M103:N103"/>
    <mergeCell ref="O103:P103"/>
    <mergeCell ref="Q103:R103"/>
    <mergeCell ref="B114:R114"/>
    <mergeCell ref="B115:R115"/>
    <mergeCell ref="B116:D116"/>
    <mergeCell ref="E116:R116"/>
    <mergeCell ref="B117:D117"/>
    <mergeCell ref="E117:R117"/>
    <mergeCell ref="B111:R111"/>
    <mergeCell ref="B112:R112"/>
    <mergeCell ref="B118:D118"/>
    <mergeCell ref="E118:R118"/>
    <mergeCell ref="B121:R121"/>
    <mergeCell ref="K127:L127"/>
    <mergeCell ref="M127:P127"/>
    <mergeCell ref="Q127:R127"/>
    <mergeCell ref="K126:L126"/>
    <mergeCell ref="M126:P126"/>
    <mergeCell ref="Q126:R126"/>
    <mergeCell ref="B129:C129"/>
    <mergeCell ref="D129:G129"/>
    <mergeCell ref="H129:I129"/>
    <mergeCell ref="K129:L129"/>
    <mergeCell ref="M129:P129"/>
    <mergeCell ref="B128:C128"/>
    <mergeCell ref="D128:G128"/>
    <mergeCell ref="H128:I128"/>
    <mergeCell ref="K128:L128"/>
    <mergeCell ref="M128:P128"/>
    <mergeCell ref="B130:C130"/>
    <mergeCell ref="D130:G130"/>
    <mergeCell ref="H130:I130"/>
    <mergeCell ref="K130:P130"/>
    <mergeCell ref="B131:C131"/>
    <mergeCell ref="D131:G131"/>
    <mergeCell ref="H131:I131"/>
    <mergeCell ref="K131:L131"/>
    <mergeCell ref="M131:P131"/>
    <mergeCell ref="M134:P134"/>
    <mergeCell ref="B133:C133"/>
    <mergeCell ref="D133:G133"/>
    <mergeCell ref="H133:I133"/>
    <mergeCell ref="K133:L133"/>
    <mergeCell ref="M133:P133"/>
    <mergeCell ref="B132:C132"/>
    <mergeCell ref="D132:G132"/>
    <mergeCell ref="H132:I132"/>
    <mergeCell ref="K132:L132"/>
    <mergeCell ref="M132:P132"/>
    <mergeCell ref="B120:R120"/>
    <mergeCell ref="B95:R95"/>
    <mergeCell ref="B139:P139"/>
    <mergeCell ref="Q139:R139"/>
    <mergeCell ref="B136:G136"/>
    <mergeCell ref="H136:I136"/>
    <mergeCell ref="K136:P136"/>
    <mergeCell ref="Q136:R136"/>
    <mergeCell ref="K137:P137"/>
    <mergeCell ref="Q137:R137"/>
    <mergeCell ref="B135:C135"/>
    <mergeCell ref="D135:G135"/>
    <mergeCell ref="H135:I135"/>
    <mergeCell ref="K135:L135"/>
    <mergeCell ref="M135:P135"/>
    <mergeCell ref="Q135:R135"/>
    <mergeCell ref="B134:C134"/>
    <mergeCell ref="D134:G134"/>
    <mergeCell ref="H134:I134"/>
    <mergeCell ref="K134:L134"/>
  </mergeCells>
  <conditionalFormatting sqref="B118">
    <cfRule type="cellIs" dxfId="5" priority="3" stopIfTrue="1" operator="equal">
      <formula>0</formula>
    </cfRule>
  </conditionalFormatting>
  <dataValidations count="6">
    <dataValidation type="list" allowBlank="1" showInputMessage="1" showErrorMessage="1" sqref="D107:I107">
      <formula1>SettingType</formula1>
    </dataValidation>
    <dataValidation type="list" allowBlank="1" showInputMessage="1" showErrorMessage="1" sqref="D100:I100">
      <formula1>DelivererType</formula1>
    </dataValidation>
    <dataValidation type="list" allowBlank="1" showInputMessage="1" showErrorMessage="1" sqref="M100:R100">
      <formula1>NoofSessions</formula1>
    </dataValidation>
    <dataValidation allowBlank="1" showErrorMessage="1" sqref="M105 M103 D103"/>
    <dataValidation type="list" allowBlank="1" showInputMessage="1" showErrorMessage="1" sqref="N107:R107">
      <formula1>AL3:AL95</formula1>
    </dataValidation>
    <dataValidation type="list" allowBlank="1" showInputMessage="1" showErrorMessage="1" sqref="M107">
      <formula1>AK3:AK94</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11"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74"/>
  <sheetViews>
    <sheetView showGridLines="0" showZeros="0" topLeftCell="A93" zoomScaleNormal="100" workbookViewId="0">
      <selection activeCell="A93" sqref="A93"/>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21.7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21.75" hidden="1" customHeight="1" x14ac:dyDescent="0.25"/>
    <row r="3" spans="21:42" ht="21.7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21.7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21.7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21.7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21.7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21.7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21.7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21.7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21.7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21.7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21.7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21.7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21.7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21.7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21.7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21.7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21.7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21.7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21.7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21.7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21.7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21.7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21.7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21.7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21.7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21.7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21.75"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21.75"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21.75"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21.75"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21.75"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21.75"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21.75"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21.75"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21.75"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21.75" hidden="1" customHeight="1" x14ac:dyDescent="0.2">
      <c r="V38" s="6"/>
      <c r="W38" s="7" t="s">
        <v>701</v>
      </c>
      <c r="X38" s="8" t="s">
        <v>387</v>
      </c>
      <c r="Y38" s="6" t="s">
        <v>80</v>
      </c>
      <c r="AA38" s="6"/>
      <c r="AB38" s="8" t="s">
        <v>389</v>
      </c>
      <c r="AC38" s="8" t="s">
        <v>390</v>
      </c>
      <c r="AD38" s="8" t="s">
        <v>391</v>
      </c>
      <c r="AG38" s="6"/>
      <c r="AH38" s="6"/>
      <c r="AI38" s="6"/>
      <c r="AK38" s="9" t="s">
        <v>392</v>
      </c>
    </row>
    <row r="39" spans="22:37" ht="21.7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21.7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21.75" hidden="1" customHeight="1" x14ac:dyDescent="0.2">
      <c r="V41" s="6"/>
      <c r="W41" s="7" t="s">
        <v>430</v>
      </c>
      <c r="X41" s="8" t="s">
        <v>408</v>
      </c>
      <c r="Y41" s="8" t="s">
        <v>409</v>
      </c>
      <c r="AA41" s="6"/>
      <c r="AB41" s="8" t="s">
        <v>410</v>
      </c>
      <c r="AC41" s="6" t="s">
        <v>80</v>
      </c>
      <c r="AD41" s="6" t="s">
        <v>80</v>
      </c>
      <c r="AG41" s="6"/>
      <c r="AH41" s="6"/>
      <c r="AI41" s="6"/>
      <c r="AJ41" s="6"/>
      <c r="AK41" s="9" t="s">
        <v>411</v>
      </c>
    </row>
    <row r="42" spans="22:37" ht="21.7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21.7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21.7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21.75" hidden="1" customHeight="1" x14ac:dyDescent="0.2">
      <c r="V45" s="6"/>
      <c r="W45" s="7" t="s">
        <v>448</v>
      </c>
      <c r="X45" s="8" t="s">
        <v>431</v>
      </c>
      <c r="Y45" s="8" t="s">
        <v>432</v>
      </c>
      <c r="AA45" s="6"/>
      <c r="AB45" s="8" t="s">
        <v>433</v>
      </c>
      <c r="AC45" s="8" t="s">
        <v>434</v>
      </c>
      <c r="AD45" s="8"/>
      <c r="AG45" s="6"/>
      <c r="AH45" s="6"/>
      <c r="AI45" s="6"/>
      <c r="AJ45" s="6"/>
      <c r="AK45" s="9" t="s">
        <v>435</v>
      </c>
    </row>
    <row r="46" spans="22:37" ht="21.75" hidden="1" customHeight="1" x14ac:dyDescent="0.2">
      <c r="V46" s="6"/>
      <c r="W46" s="7" t="s">
        <v>839</v>
      </c>
      <c r="X46" s="8" t="s">
        <v>437</v>
      </c>
      <c r="Y46" s="8" t="s">
        <v>438</v>
      </c>
      <c r="AA46" s="6"/>
      <c r="AB46" s="6" t="s">
        <v>80</v>
      </c>
      <c r="AC46" s="8" t="s">
        <v>439</v>
      </c>
      <c r="AG46" s="6"/>
      <c r="AH46" s="6"/>
      <c r="AI46" s="6"/>
      <c r="AJ46" s="6"/>
      <c r="AK46" s="9" t="s">
        <v>440</v>
      </c>
    </row>
    <row r="47" spans="22:37" ht="21.75" hidden="1" customHeight="1" x14ac:dyDescent="0.2">
      <c r="V47" s="6"/>
      <c r="W47" s="7"/>
      <c r="X47" s="8" t="s">
        <v>442</v>
      </c>
      <c r="Y47" s="6" t="s">
        <v>80</v>
      </c>
      <c r="AA47" s="6"/>
      <c r="AC47" s="6" t="s">
        <v>80</v>
      </c>
      <c r="AG47" s="6"/>
      <c r="AH47" s="6"/>
      <c r="AI47" s="6"/>
      <c r="AJ47" s="6"/>
      <c r="AK47" s="9" t="s">
        <v>443</v>
      </c>
    </row>
    <row r="48" spans="22:37" ht="21.75" hidden="1" customHeight="1" x14ac:dyDescent="0.2">
      <c r="V48" s="6"/>
      <c r="X48" s="8" t="s">
        <v>445</v>
      </c>
      <c r="AA48" s="6"/>
      <c r="AB48" s="8"/>
      <c r="AC48" s="8" t="s">
        <v>446</v>
      </c>
      <c r="AD48" s="8"/>
      <c r="AG48" s="6"/>
      <c r="AH48" s="6"/>
      <c r="AI48" s="6"/>
      <c r="AJ48" s="6"/>
      <c r="AK48" s="9" t="s">
        <v>447</v>
      </c>
    </row>
    <row r="49" spans="22:37" ht="21.75" hidden="1" customHeight="1" x14ac:dyDescent="0.2">
      <c r="V49" s="6"/>
      <c r="X49" s="8" t="s">
        <v>449</v>
      </c>
      <c r="AA49" s="6"/>
      <c r="AC49" s="8" t="s">
        <v>450</v>
      </c>
      <c r="AF49" s="6"/>
      <c r="AG49" s="6"/>
      <c r="AH49" s="6"/>
      <c r="AI49" s="6"/>
      <c r="AJ49" s="6"/>
      <c r="AK49" s="9" t="s">
        <v>451</v>
      </c>
    </row>
    <row r="50" spans="22:37" ht="21.75" hidden="1" customHeight="1" x14ac:dyDescent="0.2">
      <c r="V50" s="6"/>
      <c r="X50" s="8" t="s">
        <v>453</v>
      </c>
      <c r="AA50" s="6"/>
      <c r="AC50" s="8" t="s">
        <v>454</v>
      </c>
      <c r="AE50" s="6"/>
      <c r="AF50" s="6"/>
      <c r="AG50" s="6"/>
      <c r="AH50" s="6"/>
      <c r="AI50" s="6"/>
      <c r="AJ50" s="6"/>
      <c r="AK50" s="9" t="s">
        <v>455</v>
      </c>
    </row>
    <row r="51" spans="22:37" ht="21.75" hidden="1" customHeight="1" x14ac:dyDescent="0.2">
      <c r="V51" s="6"/>
      <c r="X51" s="6" t="s">
        <v>80</v>
      </c>
      <c r="AA51" s="6"/>
      <c r="AC51" s="8" t="s">
        <v>457</v>
      </c>
      <c r="AD51" s="8"/>
      <c r="AE51" s="6"/>
      <c r="AF51" s="6"/>
      <c r="AG51" s="6"/>
      <c r="AH51" s="6"/>
      <c r="AI51" s="6"/>
      <c r="AJ51" s="6"/>
      <c r="AK51" s="6" t="s">
        <v>458</v>
      </c>
    </row>
    <row r="52" spans="22:37" ht="21.75" hidden="1" customHeight="1" x14ac:dyDescent="0.2">
      <c r="V52" s="6"/>
      <c r="X52" s="5" t="s">
        <v>459</v>
      </c>
      <c r="AA52" s="6"/>
      <c r="AC52" s="8" t="s">
        <v>460</v>
      </c>
      <c r="AD52" s="8"/>
      <c r="AE52" s="6"/>
      <c r="AF52" s="6"/>
      <c r="AG52" s="6"/>
      <c r="AH52" s="6"/>
      <c r="AI52" s="6"/>
      <c r="AJ52" s="6"/>
      <c r="AK52" s="6" t="s">
        <v>461</v>
      </c>
    </row>
    <row r="53" spans="22:37" ht="21.75" hidden="1" customHeight="1" x14ac:dyDescent="0.2">
      <c r="V53" s="6"/>
      <c r="X53" s="5" t="s">
        <v>462</v>
      </c>
      <c r="AA53" s="6"/>
      <c r="AC53" s="8" t="s">
        <v>463</v>
      </c>
      <c r="AD53" s="8"/>
      <c r="AE53" s="6"/>
      <c r="AF53" s="6"/>
      <c r="AG53" s="6"/>
      <c r="AH53" s="6"/>
      <c r="AI53" s="6"/>
      <c r="AJ53" s="6"/>
      <c r="AK53" s="6" t="s">
        <v>464</v>
      </c>
    </row>
    <row r="54" spans="22:37" ht="21.75" hidden="1" customHeight="1" x14ac:dyDescent="0.2">
      <c r="V54" s="6"/>
      <c r="X54" s="5" t="s">
        <v>465</v>
      </c>
      <c r="AA54" s="6"/>
      <c r="AC54" s="8" t="s">
        <v>466</v>
      </c>
      <c r="AD54" s="8"/>
      <c r="AE54" s="6"/>
      <c r="AF54" s="6"/>
      <c r="AG54" s="6"/>
      <c r="AH54" s="6"/>
      <c r="AI54" s="6"/>
      <c r="AJ54" s="6"/>
      <c r="AK54" s="9" t="s">
        <v>467</v>
      </c>
    </row>
    <row r="55" spans="22:37" ht="21.75" hidden="1" customHeight="1" x14ac:dyDescent="0.2">
      <c r="V55" s="6"/>
      <c r="X55" s="6" t="s">
        <v>80</v>
      </c>
      <c r="Z55" s="6"/>
      <c r="AA55" s="6"/>
      <c r="AC55" s="8" t="s">
        <v>468</v>
      </c>
      <c r="AE55" s="6"/>
      <c r="AF55" s="6"/>
      <c r="AG55" s="6"/>
      <c r="AH55" s="6"/>
      <c r="AI55" s="6"/>
      <c r="AJ55" s="6"/>
      <c r="AK55" s="6" t="s">
        <v>469</v>
      </c>
    </row>
    <row r="56" spans="22:37" ht="21.75" hidden="1" customHeight="1" x14ac:dyDescent="0.2">
      <c r="V56" s="6"/>
      <c r="Z56" s="6"/>
      <c r="AA56" s="6"/>
      <c r="AC56" s="8" t="s">
        <v>470</v>
      </c>
      <c r="AE56" s="6"/>
      <c r="AF56" s="6"/>
      <c r="AG56" s="6"/>
      <c r="AH56" s="6"/>
      <c r="AI56" s="6"/>
      <c r="AJ56" s="6"/>
      <c r="AK56" s="6" t="s">
        <v>471</v>
      </c>
    </row>
    <row r="57" spans="22:37" ht="21.75" hidden="1" customHeight="1" x14ac:dyDescent="0.2">
      <c r="V57" s="6"/>
      <c r="Z57" s="6"/>
      <c r="AA57" s="6"/>
      <c r="AC57" s="8" t="s">
        <v>472</v>
      </c>
      <c r="AE57" s="6"/>
      <c r="AF57" s="6"/>
      <c r="AG57" s="6"/>
      <c r="AH57" s="6"/>
      <c r="AI57" s="6"/>
      <c r="AJ57" s="6"/>
      <c r="AK57" s="9" t="s">
        <v>473</v>
      </c>
    </row>
    <row r="58" spans="22:37" ht="21.75" hidden="1" customHeight="1" x14ac:dyDescent="0.2">
      <c r="V58" s="6"/>
      <c r="Z58" s="6"/>
      <c r="AA58" s="6"/>
      <c r="AC58" s="8" t="s">
        <v>474</v>
      </c>
      <c r="AE58" s="6"/>
      <c r="AF58" s="6"/>
      <c r="AG58" s="6"/>
      <c r="AH58" s="6"/>
      <c r="AI58" s="6"/>
      <c r="AJ58" s="6"/>
      <c r="AK58" s="9" t="s">
        <v>475</v>
      </c>
    </row>
    <row r="59" spans="22:37" ht="21.75" hidden="1" customHeight="1" x14ac:dyDescent="0.2">
      <c r="V59" s="6"/>
      <c r="X59" s="8"/>
      <c r="Z59" s="6"/>
      <c r="AA59" s="6"/>
      <c r="AC59" s="8" t="s">
        <v>476</v>
      </c>
      <c r="AE59" s="6"/>
      <c r="AF59" s="6"/>
      <c r="AG59" s="6"/>
      <c r="AH59" s="6"/>
      <c r="AI59" s="6"/>
      <c r="AJ59" s="6"/>
      <c r="AK59" s="9" t="s">
        <v>114</v>
      </c>
    </row>
    <row r="60" spans="22:37" ht="21.75" hidden="1" customHeight="1" x14ac:dyDescent="0.2">
      <c r="V60" s="6"/>
      <c r="Z60" s="6"/>
      <c r="AA60" s="6"/>
      <c r="AC60" s="8" t="s">
        <v>477</v>
      </c>
      <c r="AE60" s="6"/>
      <c r="AF60" s="6"/>
      <c r="AG60" s="6"/>
      <c r="AH60" s="6"/>
      <c r="AI60" s="6"/>
      <c r="AJ60" s="6"/>
      <c r="AK60" s="9" t="s">
        <v>478</v>
      </c>
    </row>
    <row r="61" spans="22:37" ht="21.75" hidden="1" customHeight="1" x14ac:dyDescent="0.2">
      <c r="V61" s="6"/>
      <c r="Z61" s="6"/>
      <c r="AA61" s="6"/>
      <c r="AC61" s="8" t="s">
        <v>479</v>
      </c>
      <c r="AE61" s="6"/>
      <c r="AF61" s="6"/>
      <c r="AG61" s="6"/>
      <c r="AH61" s="6"/>
      <c r="AI61" s="6"/>
      <c r="AJ61" s="6"/>
      <c r="AK61" s="9" t="s">
        <v>480</v>
      </c>
    </row>
    <row r="62" spans="22:37" ht="21.75" hidden="1" customHeight="1" x14ac:dyDescent="0.2">
      <c r="V62" s="6"/>
      <c r="X62" s="8"/>
      <c r="Z62" s="6"/>
      <c r="AA62" s="6"/>
      <c r="AC62" s="6" t="s">
        <v>80</v>
      </c>
      <c r="AE62" s="6"/>
      <c r="AF62" s="6"/>
      <c r="AG62" s="6"/>
      <c r="AH62" s="6"/>
      <c r="AI62" s="6"/>
      <c r="AJ62" s="6"/>
      <c r="AK62" s="9" t="s">
        <v>481</v>
      </c>
    </row>
    <row r="63" spans="22:37" ht="21.75" hidden="1" customHeight="1" x14ac:dyDescent="0.2">
      <c r="V63" s="6"/>
      <c r="Z63" s="6"/>
      <c r="AA63" s="6"/>
      <c r="AC63" s="8" t="s">
        <v>482</v>
      </c>
      <c r="AE63" s="6"/>
      <c r="AF63" s="6"/>
      <c r="AG63" s="6"/>
      <c r="AH63" s="6"/>
      <c r="AI63" s="6"/>
      <c r="AJ63" s="6"/>
      <c r="AK63" s="9" t="s">
        <v>483</v>
      </c>
    </row>
    <row r="64" spans="22:37" ht="21.75" hidden="1" customHeight="1" x14ac:dyDescent="0.2">
      <c r="V64" s="6"/>
      <c r="Z64" s="6"/>
      <c r="AA64" s="6"/>
      <c r="AB64" s="8"/>
      <c r="AC64" s="8" t="s">
        <v>484</v>
      </c>
      <c r="AE64" s="6"/>
      <c r="AF64" s="6"/>
      <c r="AG64" s="6"/>
      <c r="AH64" s="6"/>
      <c r="AI64" s="6"/>
      <c r="AJ64" s="6"/>
      <c r="AK64" s="9" t="s">
        <v>485</v>
      </c>
    </row>
    <row r="65" spans="21:38" ht="21.75" hidden="1" customHeight="1" x14ac:dyDescent="0.2">
      <c r="V65" s="6"/>
      <c r="Z65" s="6"/>
      <c r="AA65" s="6"/>
      <c r="AC65" s="8" t="s">
        <v>486</v>
      </c>
      <c r="AE65" s="6"/>
      <c r="AF65" s="6"/>
      <c r="AG65" s="6"/>
      <c r="AH65" s="6"/>
      <c r="AI65" s="6"/>
      <c r="AJ65" s="6"/>
      <c r="AK65" s="9" t="s">
        <v>487</v>
      </c>
    </row>
    <row r="66" spans="21:38" ht="21.75" hidden="1" customHeight="1" x14ac:dyDescent="0.2">
      <c r="V66" s="6"/>
      <c r="Z66" s="6"/>
      <c r="AA66" s="6"/>
      <c r="AC66" s="8" t="s">
        <v>488</v>
      </c>
      <c r="AE66" s="6"/>
      <c r="AF66" s="6"/>
      <c r="AG66" s="6"/>
      <c r="AH66" s="6"/>
      <c r="AI66" s="6"/>
      <c r="AJ66" s="6"/>
      <c r="AK66" s="9" t="s">
        <v>489</v>
      </c>
    </row>
    <row r="67" spans="21:38" ht="21.75" hidden="1" customHeight="1" x14ac:dyDescent="0.2">
      <c r="V67" s="6"/>
      <c r="AA67" s="6"/>
      <c r="AC67" s="8" t="s">
        <v>490</v>
      </c>
      <c r="AE67" s="6"/>
      <c r="AF67" s="6"/>
      <c r="AG67" s="6"/>
      <c r="AH67" s="6"/>
      <c r="AI67" s="6"/>
      <c r="AJ67" s="6"/>
      <c r="AK67" s="9" t="s">
        <v>491</v>
      </c>
    </row>
    <row r="68" spans="21:38" ht="21.75" hidden="1" customHeight="1" x14ac:dyDescent="0.2">
      <c r="V68" s="6"/>
      <c r="AA68" s="6"/>
      <c r="AC68" s="8" t="s">
        <v>492</v>
      </c>
      <c r="AD68" s="8"/>
      <c r="AE68" s="6"/>
      <c r="AF68" s="6"/>
      <c r="AG68" s="6"/>
      <c r="AH68" s="6"/>
      <c r="AI68" s="6"/>
      <c r="AJ68" s="6"/>
      <c r="AK68" s="9" t="s">
        <v>493</v>
      </c>
    </row>
    <row r="69" spans="21:38" ht="21.75" hidden="1" customHeight="1" x14ac:dyDescent="0.2">
      <c r="V69" s="6"/>
      <c r="AA69" s="6"/>
      <c r="AC69" s="8" t="s">
        <v>494</v>
      </c>
      <c r="AE69" s="6"/>
      <c r="AF69" s="6"/>
      <c r="AG69" s="6"/>
      <c r="AH69" s="6"/>
      <c r="AI69" s="6"/>
      <c r="AJ69" s="6"/>
      <c r="AK69" s="9" t="s">
        <v>495</v>
      </c>
    </row>
    <row r="70" spans="21:38" ht="21.75" hidden="1" customHeight="1" x14ac:dyDescent="0.2">
      <c r="V70" s="6"/>
      <c r="AA70" s="6"/>
      <c r="AC70" s="8" t="s">
        <v>497</v>
      </c>
      <c r="AE70" s="6"/>
      <c r="AF70" s="6"/>
      <c r="AG70" s="6"/>
      <c r="AH70" s="6"/>
      <c r="AI70" s="6"/>
      <c r="AJ70" s="6"/>
      <c r="AK70" s="9" t="s">
        <v>496</v>
      </c>
    </row>
    <row r="71" spans="21:38" ht="21.75" hidden="1" customHeight="1" x14ac:dyDescent="0.2">
      <c r="AC71" s="8" t="s">
        <v>499</v>
      </c>
      <c r="AD71" s="6"/>
      <c r="AK71" s="9" t="s">
        <v>498</v>
      </c>
    </row>
    <row r="72" spans="21:38" ht="21.75" hidden="1" customHeight="1" x14ac:dyDescent="0.2">
      <c r="W72" s="13"/>
      <c r="Y72" s="6"/>
      <c r="Z72" s="13"/>
      <c r="AC72" s="8" t="s">
        <v>501</v>
      </c>
      <c r="AK72" s="9" t="s">
        <v>500</v>
      </c>
    </row>
    <row r="73" spans="21:38" ht="21.75" hidden="1" customHeight="1" x14ac:dyDescent="0.2">
      <c r="W73" s="13"/>
      <c r="Z73" s="13"/>
      <c r="AC73" s="8" t="s">
        <v>503</v>
      </c>
      <c r="AK73" s="9" t="s">
        <v>502</v>
      </c>
    </row>
    <row r="74" spans="21:38" ht="21.75" hidden="1" customHeight="1" x14ac:dyDescent="0.2">
      <c r="W74" s="13"/>
      <c r="Z74" s="13"/>
      <c r="AC74" s="8" t="s">
        <v>505</v>
      </c>
      <c r="AK74" s="9" t="s">
        <v>504</v>
      </c>
    </row>
    <row r="75" spans="21:38" ht="21.75" hidden="1" customHeight="1" x14ac:dyDescent="0.2">
      <c r="W75" s="13"/>
      <c r="Z75" s="13"/>
      <c r="AC75" s="8" t="s">
        <v>507</v>
      </c>
      <c r="AK75" s="9" t="s">
        <v>506</v>
      </c>
    </row>
    <row r="76" spans="21:38" ht="21.75"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21.75" hidden="1" customHeight="1" x14ac:dyDescent="0.2">
      <c r="U77" s="13"/>
      <c r="V77" s="13"/>
      <c r="W77" s="13"/>
      <c r="Y77" s="13"/>
      <c r="Z77" s="13"/>
      <c r="AA77" s="13"/>
      <c r="AB77" s="13"/>
      <c r="AD77" s="13"/>
      <c r="AE77" s="13"/>
      <c r="AF77" s="13"/>
      <c r="AG77" s="13"/>
      <c r="AH77" s="13"/>
      <c r="AI77" s="13"/>
      <c r="AJ77" s="13"/>
      <c r="AK77" s="9" t="s">
        <v>509</v>
      </c>
      <c r="AL77" s="13"/>
    </row>
    <row r="78" spans="21:38" ht="21.75" hidden="1" customHeight="1" x14ac:dyDescent="0.2">
      <c r="U78" s="13"/>
      <c r="V78" s="13"/>
      <c r="W78" s="13"/>
      <c r="X78" s="13"/>
      <c r="Y78" s="13"/>
      <c r="Z78" s="13"/>
      <c r="AA78" s="13"/>
      <c r="AB78" s="13"/>
      <c r="AD78" s="13"/>
      <c r="AE78" s="13"/>
      <c r="AF78" s="13"/>
      <c r="AG78" s="13"/>
      <c r="AH78" s="13"/>
      <c r="AI78" s="13"/>
      <c r="AJ78" s="13"/>
      <c r="AK78" s="9" t="s">
        <v>510</v>
      </c>
      <c r="AL78" s="13"/>
    </row>
    <row r="79" spans="21:38" ht="21.75" hidden="1" customHeight="1" x14ac:dyDescent="0.2">
      <c r="U79" s="13"/>
      <c r="V79" s="13"/>
      <c r="W79" s="13"/>
      <c r="X79" s="13"/>
      <c r="Y79" s="13"/>
      <c r="Z79" s="13"/>
      <c r="AA79" s="13"/>
      <c r="AB79" s="13"/>
      <c r="AD79" s="13"/>
      <c r="AE79" s="13"/>
      <c r="AF79" s="13"/>
      <c r="AG79" s="13"/>
      <c r="AH79" s="13"/>
      <c r="AI79" s="13"/>
      <c r="AJ79" s="13"/>
      <c r="AK79" s="9" t="s">
        <v>511</v>
      </c>
      <c r="AL79" s="13"/>
    </row>
    <row r="80" spans="21:38" ht="21.75" hidden="1" customHeight="1" x14ac:dyDescent="0.2">
      <c r="U80" s="13"/>
      <c r="V80" s="13"/>
      <c r="W80" s="13"/>
      <c r="X80" s="13"/>
      <c r="Y80" s="13"/>
      <c r="Z80" s="13"/>
      <c r="AA80" s="13"/>
      <c r="AB80" s="13"/>
      <c r="AD80" s="13"/>
      <c r="AE80" s="13"/>
      <c r="AF80" s="13"/>
      <c r="AG80" s="13"/>
      <c r="AH80" s="13"/>
      <c r="AI80" s="13"/>
      <c r="AJ80" s="13"/>
      <c r="AK80" s="9" t="s">
        <v>512</v>
      </c>
      <c r="AL80" s="13"/>
    </row>
    <row r="81" spans="1:38" ht="21.75" hidden="1" customHeight="1" x14ac:dyDescent="0.2">
      <c r="U81" s="13"/>
      <c r="V81" s="13"/>
      <c r="W81" s="13"/>
      <c r="X81" s="13"/>
      <c r="Y81" s="13"/>
      <c r="Z81" s="13"/>
      <c r="AA81" s="13"/>
      <c r="AB81" s="13"/>
      <c r="AD81" s="13"/>
      <c r="AE81" s="13"/>
      <c r="AF81" s="13"/>
      <c r="AG81" s="13"/>
      <c r="AH81" s="13"/>
      <c r="AI81" s="13"/>
      <c r="AJ81" s="13"/>
      <c r="AK81" s="9" t="s">
        <v>513</v>
      </c>
      <c r="AL81" s="13"/>
    </row>
    <row r="82" spans="1:38" ht="21.75" hidden="1" customHeight="1" x14ac:dyDescent="0.2">
      <c r="U82" s="13"/>
      <c r="V82" s="13"/>
      <c r="W82" s="13"/>
      <c r="X82" s="13"/>
      <c r="Y82" s="13"/>
      <c r="Z82" s="13"/>
      <c r="AA82" s="13"/>
      <c r="AB82" s="13"/>
      <c r="AD82" s="13"/>
      <c r="AE82" s="13"/>
      <c r="AF82" s="13"/>
      <c r="AG82" s="13"/>
      <c r="AH82" s="13"/>
      <c r="AI82" s="13"/>
      <c r="AJ82" s="13"/>
      <c r="AK82" s="9" t="s">
        <v>514</v>
      </c>
      <c r="AL82" s="13"/>
    </row>
    <row r="83" spans="1:38" ht="21.75" hidden="1" customHeight="1" x14ac:dyDescent="0.2">
      <c r="U83" s="13"/>
      <c r="V83" s="13"/>
      <c r="W83" s="13"/>
      <c r="X83" s="13"/>
      <c r="Y83" s="13"/>
      <c r="Z83" s="13"/>
      <c r="AA83" s="13"/>
      <c r="AB83" s="13"/>
      <c r="AD83" s="13"/>
      <c r="AE83" s="13"/>
      <c r="AF83" s="13"/>
      <c r="AG83" s="13"/>
      <c r="AH83" s="13"/>
      <c r="AI83" s="13"/>
      <c r="AJ83" s="13"/>
      <c r="AK83" s="9" t="s">
        <v>515</v>
      </c>
      <c r="AL83" s="13"/>
    </row>
    <row r="84" spans="1:38" ht="21.75" hidden="1" customHeight="1" x14ac:dyDescent="0.2">
      <c r="U84" s="13"/>
      <c r="V84" s="13"/>
      <c r="X84" s="13"/>
      <c r="Y84" s="13"/>
      <c r="AA84" s="13"/>
      <c r="AB84" s="13"/>
      <c r="AD84" s="13"/>
      <c r="AE84" s="13"/>
      <c r="AF84" s="13"/>
      <c r="AG84" s="13"/>
      <c r="AH84" s="13"/>
      <c r="AI84" s="13"/>
      <c r="AJ84" s="13"/>
      <c r="AK84" s="9" t="s">
        <v>516</v>
      </c>
      <c r="AL84" s="13"/>
    </row>
    <row r="85" spans="1:38" ht="21.75" hidden="1" customHeight="1" x14ac:dyDescent="0.2">
      <c r="U85" s="13"/>
      <c r="V85" s="13"/>
      <c r="X85" s="13"/>
      <c r="Y85" s="13"/>
      <c r="AA85" s="13"/>
      <c r="AB85" s="13"/>
      <c r="AD85" s="13"/>
      <c r="AE85" s="13"/>
      <c r="AF85" s="13"/>
      <c r="AG85" s="13"/>
      <c r="AH85" s="13"/>
      <c r="AI85" s="13"/>
      <c r="AJ85" s="13"/>
      <c r="AK85" s="6" t="s">
        <v>517</v>
      </c>
      <c r="AL85" s="13"/>
    </row>
    <row r="86" spans="1:38" ht="21.75" hidden="1" customHeight="1" x14ac:dyDescent="0.2">
      <c r="U86" s="13"/>
      <c r="V86" s="13"/>
      <c r="X86" s="13"/>
      <c r="Y86" s="13"/>
      <c r="AA86" s="13"/>
      <c r="AB86" s="13"/>
      <c r="AD86" s="13"/>
      <c r="AE86" s="13"/>
      <c r="AF86" s="13"/>
      <c r="AG86" s="13"/>
      <c r="AH86" s="13"/>
      <c r="AI86" s="13"/>
      <c r="AJ86" s="13"/>
      <c r="AK86" s="9" t="s">
        <v>518</v>
      </c>
      <c r="AL86" s="13"/>
    </row>
    <row r="87" spans="1:38" ht="21.75" hidden="1" customHeight="1" x14ac:dyDescent="0.2">
      <c r="U87" s="13"/>
      <c r="V87" s="13"/>
      <c r="X87" s="13"/>
      <c r="Y87" s="13"/>
      <c r="AA87" s="13"/>
      <c r="AB87" s="13"/>
      <c r="AD87" s="13"/>
      <c r="AE87" s="13"/>
      <c r="AF87" s="13"/>
      <c r="AG87" s="13"/>
      <c r="AH87" s="13"/>
      <c r="AI87" s="13"/>
      <c r="AJ87" s="13"/>
      <c r="AK87" s="6" t="s">
        <v>519</v>
      </c>
      <c r="AL87" s="13"/>
    </row>
    <row r="88" spans="1:38" ht="21.75" hidden="1" customHeight="1" x14ac:dyDescent="0.25">
      <c r="AK88" s="9" t="s">
        <v>520</v>
      </c>
    </row>
    <row r="89" spans="1:38" ht="21.75" hidden="1" customHeight="1" x14ac:dyDescent="0.25">
      <c r="AK89" s="9" t="s">
        <v>521</v>
      </c>
    </row>
    <row r="90" spans="1:38" ht="21.75" hidden="1" customHeight="1" x14ac:dyDescent="0.25">
      <c r="AK90" s="9" t="s">
        <v>522</v>
      </c>
    </row>
    <row r="91" spans="1:38" ht="21.75" hidden="1" customHeight="1" x14ac:dyDescent="0.25">
      <c r="AK91" s="9" t="s">
        <v>523</v>
      </c>
    </row>
    <row r="92" spans="1:38" ht="21.75"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766</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295"/>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c r="E98" s="296"/>
      <c r="F98" s="296"/>
      <c r="G98" s="296"/>
      <c r="H98" s="296"/>
      <c r="I98" s="297"/>
      <c r="J98" s="20"/>
      <c r="K98" s="293" t="s">
        <v>529</v>
      </c>
      <c r="L98" s="294"/>
      <c r="M98" s="295"/>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c r="E100" s="296"/>
      <c r="F100" s="296"/>
      <c r="G100" s="296"/>
      <c r="H100" s="296"/>
      <c r="I100" s="297"/>
      <c r="J100" s="18"/>
      <c r="K100" s="293" t="s">
        <v>531</v>
      </c>
      <c r="L100" s="294"/>
      <c r="M100" s="295"/>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c r="E102" s="296"/>
      <c r="F102" s="296"/>
      <c r="G102" s="296"/>
      <c r="H102" s="296"/>
      <c r="I102" s="297"/>
      <c r="J102" s="23"/>
      <c r="K102" s="293" t="s">
        <v>533</v>
      </c>
      <c r="L102" s="294"/>
      <c r="M102" s="295"/>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5"/>
      <c r="G104" s="299" t="s">
        <v>535</v>
      </c>
      <c r="H104" s="300"/>
      <c r="I104" s="46"/>
      <c r="J104" s="24"/>
      <c r="K104" s="301" t="s">
        <v>536</v>
      </c>
      <c r="L104" s="294"/>
      <c r="M104" s="48"/>
      <c r="N104" s="299" t="s">
        <v>537</v>
      </c>
      <c r="O104" s="299"/>
      <c r="P104" s="302"/>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c r="E106" s="306"/>
      <c r="F106" s="306"/>
      <c r="G106" s="306"/>
      <c r="H106" s="306"/>
      <c r="I106" s="307"/>
      <c r="J106" s="25"/>
      <c r="K106" s="308" t="s">
        <v>539</v>
      </c>
      <c r="L106" s="309"/>
      <c r="M106" s="417"/>
      <c r="N106" s="410"/>
      <c r="O106" s="308" t="s">
        <v>540</v>
      </c>
      <c r="P106" s="309"/>
      <c r="Q106" s="312"/>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c r="E108" s="316"/>
      <c r="F108" s="316"/>
      <c r="G108" s="316"/>
      <c r="H108" s="316"/>
      <c r="I108" s="317"/>
      <c r="J108" s="27"/>
      <c r="K108" s="294" t="s">
        <v>542</v>
      </c>
      <c r="L108" s="304"/>
      <c r="M108" s="318"/>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c r="E110" s="318"/>
      <c r="F110" s="318"/>
      <c r="G110" s="318"/>
      <c r="H110" s="318"/>
      <c r="I110" s="318"/>
      <c r="K110" s="293" t="s">
        <v>544</v>
      </c>
      <c r="L110" s="294"/>
      <c r="M110" s="318"/>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c r="E112" s="318"/>
      <c r="F112" s="318"/>
      <c r="G112" s="318"/>
      <c r="H112" s="318"/>
      <c r="I112" s="318"/>
      <c r="K112" s="293" t="s">
        <v>546</v>
      </c>
      <c r="L112" s="294"/>
      <c r="M112" s="318"/>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54"/>
      <c r="E114" s="293" t="s">
        <v>548</v>
      </c>
      <c r="F114" s="294"/>
      <c r="G114" s="54"/>
      <c r="H114" s="321" t="s">
        <v>549</v>
      </c>
      <c r="I114" s="320"/>
      <c r="J114" s="322"/>
      <c r="K114" s="323"/>
      <c r="L114" s="321" t="s">
        <v>713</v>
      </c>
      <c r="M114" s="324"/>
      <c r="N114" s="322"/>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794</v>
      </c>
      <c r="C116" s="325"/>
      <c r="D116" s="325"/>
      <c r="E116" s="325"/>
      <c r="F116" s="325"/>
      <c r="G116" s="325"/>
      <c r="H116" s="325"/>
      <c r="I116" s="325"/>
      <c r="J116" s="325"/>
      <c r="K116" s="325"/>
      <c r="L116" s="325"/>
      <c r="M116" s="325"/>
      <c r="N116" s="325"/>
      <c r="O116" s="325"/>
      <c r="P116" s="325"/>
      <c r="Q116" s="325"/>
      <c r="R116" s="325"/>
    </row>
    <row r="117" spans="1:37" ht="143.25" customHeight="1" x14ac:dyDescent="0.25">
      <c r="A117" s="14"/>
      <c r="B117" s="326" t="s">
        <v>818</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795</v>
      </c>
      <c r="C119" s="330"/>
      <c r="D119" s="330"/>
      <c r="E119" s="330"/>
      <c r="F119" s="330"/>
      <c r="G119" s="330"/>
      <c r="H119" s="330"/>
      <c r="I119" s="330"/>
      <c r="J119" s="330"/>
      <c r="K119" s="330"/>
      <c r="L119" s="330"/>
      <c r="M119" s="330"/>
      <c r="N119" s="330"/>
      <c r="O119" s="330"/>
      <c r="P119" s="330"/>
      <c r="Q119" s="330"/>
      <c r="R119" s="331"/>
      <c r="T119" s="29"/>
      <c r="U119" s="30"/>
      <c r="V119" s="30"/>
    </row>
    <row r="120" spans="1:37" ht="132.75" customHeight="1" x14ac:dyDescent="0.25">
      <c r="A120" s="14"/>
      <c r="B120" s="326" t="s">
        <v>796</v>
      </c>
      <c r="C120" s="327"/>
      <c r="D120" s="327"/>
      <c r="E120" s="327"/>
      <c r="F120" s="327"/>
      <c r="G120" s="327"/>
      <c r="H120" s="327"/>
      <c r="I120" s="327"/>
      <c r="J120" s="327"/>
      <c r="K120" s="327"/>
      <c r="L120" s="327"/>
      <c r="M120" s="327"/>
      <c r="N120" s="327"/>
      <c r="O120" s="327"/>
      <c r="P120" s="327"/>
      <c r="Q120" s="327"/>
      <c r="R120" s="328"/>
      <c r="T120" s="29"/>
      <c r="U120" s="30"/>
      <c r="V120" s="30"/>
      <c r="W120" s="31"/>
      <c r="Z120" s="31"/>
    </row>
    <row r="121" spans="1:37" ht="13.5" customHeight="1" x14ac:dyDescent="0.25">
      <c r="A121" s="14"/>
      <c r="B121" s="332" t="s">
        <v>550</v>
      </c>
      <c r="C121" s="332"/>
      <c r="D121" s="332"/>
      <c r="E121" s="333" t="s">
        <v>551</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553</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555</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418" t="s">
        <v>797</v>
      </c>
      <c r="C125" s="419"/>
      <c r="D125" s="419"/>
      <c r="E125" s="419"/>
      <c r="F125" s="419"/>
      <c r="G125" s="419"/>
      <c r="H125" s="419"/>
      <c r="I125" s="419"/>
      <c r="J125" s="419"/>
      <c r="K125" s="419"/>
      <c r="L125" s="419"/>
      <c r="M125" s="419"/>
      <c r="N125" s="419"/>
      <c r="O125" s="419"/>
      <c r="P125" s="419"/>
      <c r="Q125" s="419"/>
      <c r="R125" s="420"/>
      <c r="T125" s="29"/>
      <c r="U125" s="30"/>
      <c r="V125" s="30"/>
    </row>
    <row r="126" spans="1:37" ht="13.5" customHeight="1" x14ac:dyDescent="0.25">
      <c r="A126" s="14"/>
      <c r="B126" s="406" t="s">
        <v>837</v>
      </c>
      <c r="C126" s="406"/>
      <c r="D126" s="406"/>
      <c r="E126" s="406"/>
      <c r="F126" s="406"/>
      <c r="G126" s="406"/>
      <c r="H126" s="406"/>
      <c r="I126" s="406"/>
      <c r="J126" s="406"/>
      <c r="K126" s="406"/>
      <c r="L126" s="406"/>
      <c r="M126" s="406"/>
      <c r="N126" s="406"/>
      <c r="O126" s="406"/>
      <c r="P126" s="406"/>
      <c r="Q126" s="406"/>
      <c r="R126" s="406"/>
      <c r="T126" s="29"/>
      <c r="U126" s="30"/>
      <c r="V126" s="30"/>
    </row>
    <row r="127" spans="1:37" ht="136.5" customHeight="1" x14ac:dyDescent="0.25">
      <c r="A127" s="14"/>
      <c r="B127" s="407" t="s">
        <v>838</v>
      </c>
      <c r="C127" s="407"/>
      <c r="D127" s="407"/>
      <c r="E127" s="407"/>
      <c r="F127" s="407"/>
      <c r="G127" s="407"/>
      <c r="H127" s="407"/>
      <c r="I127" s="407"/>
      <c r="J127" s="407"/>
      <c r="K127" s="407"/>
      <c r="L127" s="407"/>
      <c r="M127" s="407"/>
      <c r="N127" s="407"/>
      <c r="O127" s="407"/>
      <c r="P127" s="407"/>
      <c r="Q127" s="407"/>
      <c r="R127" s="407"/>
      <c r="T127" s="29"/>
      <c r="U127" s="30" t="s">
        <v>801</v>
      </c>
      <c r="V127" s="30"/>
    </row>
    <row r="128" spans="1:37" ht="4.5" customHeight="1" x14ac:dyDescent="0.25">
      <c r="A128" s="14"/>
      <c r="B128" s="33"/>
      <c r="C128" s="33"/>
      <c r="D128" s="33"/>
      <c r="E128" s="33"/>
      <c r="F128" s="33"/>
      <c r="G128" s="33"/>
      <c r="H128" s="33"/>
      <c r="I128" s="33"/>
      <c r="J128" s="33"/>
      <c r="K128" s="33"/>
      <c r="L128" s="33"/>
      <c r="M128" s="33"/>
      <c r="N128" s="33"/>
      <c r="O128" s="33"/>
      <c r="P128" s="33"/>
      <c r="Q128" s="33"/>
      <c r="R128" s="14"/>
    </row>
    <row r="129" spans="1:37" ht="4.5" customHeight="1" x14ac:dyDescent="0.25">
      <c r="A129" s="14"/>
      <c r="B129" s="34"/>
      <c r="C129" s="34"/>
      <c r="D129" s="34"/>
      <c r="E129" s="33"/>
      <c r="F129" s="33"/>
      <c r="G129" s="33"/>
      <c r="H129" s="33"/>
      <c r="I129" s="33"/>
      <c r="J129" s="33"/>
      <c r="K129" s="33"/>
      <c r="L129" s="33"/>
      <c r="M129" s="33"/>
      <c r="N129" s="33"/>
      <c r="O129" s="33"/>
      <c r="P129" s="33"/>
      <c r="Q129" s="33"/>
      <c r="R129" s="14"/>
    </row>
    <row r="130" spans="1:37" ht="28.5" customHeight="1" x14ac:dyDescent="0.25">
      <c r="A130" s="14"/>
      <c r="B130" s="335" t="s">
        <v>809</v>
      </c>
      <c r="C130" s="335"/>
      <c r="D130" s="335"/>
      <c r="E130" s="335"/>
      <c r="F130" s="335"/>
      <c r="G130" s="335"/>
      <c r="H130" s="335"/>
      <c r="I130" s="335"/>
      <c r="J130" s="335"/>
      <c r="K130" s="335"/>
      <c r="L130" s="335"/>
      <c r="M130" s="335"/>
      <c r="N130" s="335"/>
      <c r="O130" s="335"/>
      <c r="P130" s="336"/>
      <c r="Q130" s="337" t="s">
        <v>810</v>
      </c>
      <c r="R130" s="337"/>
    </row>
    <row r="131" spans="1:37" ht="38.25" customHeight="1" x14ac:dyDescent="0.25">
      <c r="A131" s="14"/>
      <c r="B131" s="338"/>
      <c r="C131" s="338"/>
      <c r="D131" s="304" t="s">
        <v>594</v>
      </c>
      <c r="E131" s="304"/>
      <c r="F131" s="304" t="s">
        <v>556</v>
      </c>
      <c r="G131" s="304"/>
      <c r="H131" s="304" t="s">
        <v>557</v>
      </c>
      <c r="I131" s="304"/>
      <c r="J131" s="304" t="s">
        <v>558</v>
      </c>
      <c r="K131" s="304"/>
      <c r="L131" s="304" t="s">
        <v>559</v>
      </c>
      <c r="M131" s="304"/>
      <c r="N131" s="304" t="s">
        <v>560</v>
      </c>
      <c r="O131" s="304"/>
      <c r="P131" s="336"/>
      <c r="Q131" s="337"/>
      <c r="R131" s="337"/>
      <c r="AK131" s="31"/>
    </row>
    <row r="132" spans="1:37" ht="21" customHeight="1" x14ac:dyDescent="0.25">
      <c r="A132" s="14"/>
      <c r="B132" s="304" t="s">
        <v>561</v>
      </c>
      <c r="C132" s="304"/>
      <c r="D132" s="339"/>
      <c r="E132" s="339"/>
      <c r="F132" s="340"/>
      <c r="G132" s="340"/>
      <c r="H132" s="340"/>
      <c r="I132" s="340"/>
      <c r="J132" s="340"/>
      <c r="K132" s="340"/>
      <c r="L132" s="340"/>
      <c r="M132" s="340"/>
      <c r="N132" s="341">
        <f>SUM(D132:M132)</f>
        <v>0</v>
      </c>
      <c r="O132" s="341"/>
      <c r="P132" s="336"/>
      <c r="Q132" s="408"/>
      <c r="R132" s="408"/>
      <c r="S132" s="39"/>
      <c r="T132" s="39"/>
    </row>
    <row r="133" spans="1:37" ht="21" customHeight="1" x14ac:dyDescent="0.25">
      <c r="A133" s="14"/>
      <c r="B133" s="304" t="s">
        <v>562</v>
      </c>
      <c r="C133" s="304"/>
      <c r="D133" s="339"/>
      <c r="E133" s="339"/>
      <c r="F133" s="340"/>
      <c r="G133" s="340"/>
      <c r="H133" s="340"/>
      <c r="I133" s="340"/>
      <c r="J133" s="340"/>
      <c r="K133" s="340"/>
      <c r="L133" s="340"/>
      <c r="M133" s="340"/>
      <c r="N133" s="341">
        <f>SUM(D133:M133)</f>
        <v>0</v>
      </c>
      <c r="O133" s="341"/>
      <c r="P133" s="336"/>
      <c r="Q133" s="408"/>
      <c r="R133" s="408"/>
      <c r="S133" s="39"/>
      <c r="T133" s="39"/>
    </row>
    <row r="134" spans="1:37" ht="20.25" customHeight="1" x14ac:dyDescent="0.25">
      <c r="A134" s="14"/>
      <c r="B134" s="304" t="s">
        <v>563</v>
      </c>
      <c r="C134" s="304"/>
      <c r="D134" s="341">
        <f>SUM(D132:E133)</f>
        <v>0</v>
      </c>
      <c r="E134" s="341"/>
      <c r="F134" s="341">
        <f t="shared" ref="F134" si="0">SUM(F132:G133)</f>
        <v>0</v>
      </c>
      <c r="G134" s="341"/>
      <c r="H134" s="341">
        <f t="shared" ref="H134" si="1">SUM(H132:I133)</f>
        <v>0</v>
      </c>
      <c r="I134" s="341"/>
      <c r="J134" s="341">
        <f>SUM(J132:J133)</f>
        <v>0</v>
      </c>
      <c r="K134" s="341"/>
      <c r="L134" s="341">
        <f>SUM(L132:L133)</f>
        <v>0</v>
      </c>
      <c r="M134" s="341"/>
      <c r="N134" s="341">
        <f>SUM(D134:M134)</f>
        <v>0</v>
      </c>
      <c r="O134" s="341"/>
      <c r="P134" s="336"/>
      <c r="Q134" s="408"/>
      <c r="R134" s="408"/>
      <c r="S134" s="39"/>
      <c r="T134" s="39"/>
    </row>
    <row r="135" spans="1:37" ht="6.75" customHeight="1" x14ac:dyDescent="0.25">
      <c r="A135" s="14"/>
      <c r="B135" s="52"/>
      <c r="C135" s="52"/>
      <c r="D135" s="42"/>
      <c r="E135" s="42"/>
      <c r="F135" s="42"/>
      <c r="G135" s="42"/>
      <c r="H135" s="42"/>
      <c r="I135" s="42"/>
      <c r="J135" s="42"/>
      <c r="K135" s="42"/>
      <c r="L135" s="42"/>
      <c r="M135" s="42"/>
      <c r="N135" s="42"/>
      <c r="O135" s="42"/>
      <c r="P135" s="53"/>
      <c r="Q135" s="43"/>
      <c r="R135" s="43"/>
      <c r="S135" s="39"/>
      <c r="T135" s="39"/>
    </row>
    <row r="136" spans="1:37" ht="37.5" customHeight="1" x14ac:dyDescent="0.25">
      <c r="A136" s="14"/>
      <c r="B136" s="332" t="s">
        <v>811</v>
      </c>
      <c r="C136" s="332"/>
      <c r="D136" s="332"/>
      <c r="E136" s="332"/>
      <c r="F136" s="332"/>
      <c r="G136" s="332"/>
      <c r="H136" s="332"/>
      <c r="I136" s="332"/>
      <c r="J136" s="332"/>
      <c r="K136" s="332"/>
      <c r="L136" s="332"/>
      <c r="M136" s="332"/>
      <c r="N136" s="332"/>
      <c r="O136" s="332"/>
      <c r="P136" s="332"/>
      <c r="Q136" s="332"/>
      <c r="R136" s="332"/>
    </row>
    <row r="137" spans="1:37" ht="28.5" customHeight="1" x14ac:dyDescent="0.25">
      <c r="A137" s="14"/>
      <c r="B137" s="343"/>
      <c r="C137" s="344"/>
      <c r="D137" s="304" t="s">
        <v>746</v>
      </c>
      <c r="E137" s="304"/>
      <c r="F137" s="304"/>
      <c r="G137" s="304"/>
      <c r="H137" s="304"/>
      <c r="I137" s="304"/>
      <c r="J137" s="304"/>
      <c r="K137" s="304"/>
      <c r="L137" s="335" t="s">
        <v>799</v>
      </c>
      <c r="M137" s="335"/>
      <c r="N137" s="335"/>
      <c r="O137" s="335"/>
      <c r="P137" s="335"/>
      <c r="Q137" s="335"/>
      <c r="R137" s="335"/>
      <c r="AK137" s="31"/>
    </row>
    <row r="138" spans="1:37" ht="21" customHeight="1" x14ac:dyDescent="0.25">
      <c r="A138" s="14"/>
      <c r="B138" s="345"/>
      <c r="C138" s="346"/>
      <c r="D138" s="339"/>
      <c r="E138" s="339"/>
      <c r="F138" s="339"/>
      <c r="G138" s="339"/>
      <c r="H138" s="339"/>
      <c r="I138" s="339"/>
      <c r="J138" s="339"/>
      <c r="K138" s="339"/>
      <c r="L138" s="347" t="str">
        <f>IF(D138=0,"",D138/N134)</f>
        <v/>
      </c>
      <c r="M138" s="347"/>
      <c r="N138" s="347"/>
      <c r="O138" s="347"/>
      <c r="P138" s="347"/>
      <c r="Q138" s="347"/>
      <c r="R138" s="347"/>
      <c r="S138" s="39"/>
      <c r="T138" s="39"/>
    </row>
    <row r="139" spans="1:37" ht="6.75" customHeight="1" x14ac:dyDescent="0.25">
      <c r="A139" s="14"/>
      <c r="B139" s="34"/>
      <c r="C139" s="34"/>
      <c r="D139" s="33"/>
      <c r="E139" s="33"/>
      <c r="F139" s="33"/>
      <c r="G139" s="33"/>
      <c r="H139" s="33"/>
      <c r="I139" s="33"/>
      <c r="J139" s="33"/>
      <c r="K139" s="33"/>
      <c r="L139" s="33"/>
      <c r="M139" s="33"/>
      <c r="N139" s="33"/>
      <c r="O139" s="33"/>
      <c r="P139" s="33"/>
      <c r="Q139" s="33"/>
      <c r="R139" s="14"/>
    </row>
    <row r="140" spans="1:37" ht="38.25" customHeight="1" x14ac:dyDescent="0.25">
      <c r="A140" s="14"/>
      <c r="B140" s="348" t="s">
        <v>812</v>
      </c>
      <c r="C140" s="349"/>
      <c r="D140" s="349"/>
      <c r="E140" s="349"/>
      <c r="F140" s="349"/>
      <c r="G140" s="349"/>
      <c r="H140" s="349"/>
      <c r="I140" s="349"/>
      <c r="J140" s="349"/>
      <c r="K140" s="349"/>
      <c r="L140" s="349"/>
      <c r="M140" s="349"/>
      <c r="N140" s="349"/>
      <c r="O140" s="349"/>
      <c r="P140" s="349"/>
      <c r="Q140" s="349"/>
      <c r="R140" s="350"/>
    </row>
    <row r="141" spans="1:37" ht="28.5" customHeight="1" x14ac:dyDescent="0.25">
      <c r="A141" s="14"/>
      <c r="B141" s="343"/>
      <c r="C141" s="344"/>
      <c r="D141" s="304" t="s">
        <v>745</v>
      </c>
      <c r="E141" s="304"/>
      <c r="F141" s="304"/>
      <c r="G141" s="304"/>
      <c r="H141" s="304"/>
      <c r="I141" s="304"/>
      <c r="J141" s="304"/>
      <c r="K141" s="304"/>
      <c r="L141" s="335" t="s">
        <v>800</v>
      </c>
      <c r="M141" s="335"/>
      <c r="N141" s="335"/>
      <c r="O141" s="335"/>
      <c r="P141" s="335"/>
      <c r="Q141" s="335"/>
      <c r="R141" s="335"/>
      <c r="AK141" s="31"/>
    </row>
    <row r="142" spans="1:37" ht="21" customHeight="1" x14ac:dyDescent="0.25">
      <c r="A142" s="14"/>
      <c r="B142" s="345"/>
      <c r="C142" s="346"/>
      <c r="D142" s="351"/>
      <c r="E142" s="352"/>
      <c r="F142" s="352"/>
      <c r="G142" s="352"/>
      <c r="H142" s="352"/>
      <c r="I142" s="352"/>
      <c r="J142" s="352"/>
      <c r="K142" s="353"/>
      <c r="L142" s="354" t="str">
        <f>IF(D142=0,"",D142/Q132)</f>
        <v/>
      </c>
      <c r="M142" s="354"/>
      <c r="N142" s="354"/>
      <c r="O142" s="354"/>
      <c r="P142" s="354"/>
      <c r="Q142" s="354"/>
      <c r="R142" s="355"/>
      <c r="S142" s="39"/>
      <c r="T142" s="39"/>
    </row>
    <row r="143" spans="1:37" ht="4.5" customHeight="1" x14ac:dyDescent="0.25">
      <c r="A143" s="14"/>
      <c r="B143" s="34"/>
      <c r="C143" s="34"/>
      <c r="D143" s="33"/>
      <c r="E143" s="33"/>
      <c r="F143" s="33"/>
      <c r="G143" s="33"/>
      <c r="H143" s="33"/>
      <c r="I143" s="33"/>
      <c r="J143" s="33"/>
      <c r="K143" s="33"/>
      <c r="L143" s="33"/>
      <c r="M143" s="33"/>
      <c r="N143" s="33"/>
      <c r="O143" s="33"/>
      <c r="P143" s="33"/>
      <c r="Q143" s="33"/>
      <c r="R143" s="14"/>
    </row>
    <row r="144" spans="1:37" ht="2.25" customHeight="1" x14ac:dyDescent="0.25">
      <c r="A144" s="14"/>
      <c r="B144" s="34"/>
      <c r="C144" s="34"/>
      <c r="D144" s="33"/>
      <c r="E144" s="33"/>
      <c r="F144" s="33"/>
      <c r="G144" s="33"/>
      <c r="H144" s="33"/>
      <c r="I144" s="33"/>
      <c r="J144" s="33"/>
      <c r="K144" s="33"/>
      <c r="L144" s="33"/>
      <c r="M144" s="33"/>
      <c r="N144" s="33"/>
      <c r="O144" s="33"/>
      <c r="P144" s="33"/>
      <c r="Q144" s="33"/>
      <c r="R144" s="14"/>
    </row>
    <row r="145" spans="1:18" ht="13.5" customHeight="1" x14ac:dyDescent="0.25">
      <c r="A145" s="14"/>
      <c r="B145" s="325" t="s">
        <v>564</v>
      </c>
      <c r="C145" s="325"/>
      <c r="D145" s="325"/>
      <c r="E145" s="325"/>
      <c r="F145" s="325"/>
      <c r="G145" s="325"/>
      <c r="H145" s="325"/>
      <c r="I145" s="325"/>
      <c r="J145" s="325"/>
      <c r="K145" s="325"/>
      <c r="L145" s="325"/>
      <c r="M145" s="325"/>
      <c r="N145" s="325"/>
      <c r="O145" s="325"/>
      <c r="P145" s="325"/>
      <c r="Q145" s="325"/>
      <c r="R145" s="325"/>
    </row>
    <row r="146" spans="1:18" ht="42" customHeight="1" x14ac:dyDescent="0.25">
      <c r="A146" s="14"/>
      <c r="B146" s="319" t="s">
        <v>565</v>
      </c>
      <c r="C146" s="320"/>
      <c r="D146" s="356" t="s">
        <v>566</v>
      </c>
      <c r="E146" s="356"/>
      <c r="F146" s="356"/>
      <c r="G146" s="356"/>
      <c r="H146" s="357" t="s">
        <v>567</v>
      </c>
      <c r="I146" s="357"/>
      <c r="J146" s="35"/>
      <c r="K146" s="357" t="s">
        <v>568</v>
      </c>
      <c r="L146" s="357"/>
      <c r="M146" s="293" t="s">
        <v>569</v>
      </c>
      <c r="N146" s="301"/>
      <c r="O146" s="301"/>
      <c r="P146" s="294"/>
      <c r="Q146" s="357" t="s">
        <v>567</v>
      </c>
      <c r="R146" s="357"/>
    </row>
    <row r="147" spans="1:18" ht="35.25" customHeight="1" x14ac:dyDescent="0.25">
      <c r="A147" s="14"/>
      <c r="B147" s="41" t="s">
        <v>702</v>
      </c>
      <c r="C147" s="49"/>
      <c r="D147" s="41" t="s">
        <v>708</v>
      </c>
      <c r="E147" s="50"/>
      <c r="F147" s="41" t="s">
        <v>709</v>
      </c>
      <c r="G147" s="51"/>
      <c r="H147" s="41" t="s">
        <v>710</v>
      </c>
      <c r="I147" s="216">
        <f>C147*E147*G147</f>
        <v>0</v>
      </c>
      <c r="J147" s="36"/>
      <c r="K147" s="304" t="s">
        <v>570</v>
      </c>
      <c r="L147" s="304"/>
      <c r="M147" s="358" t="s">
        <v>571</v>
      </c>
      <c r="N147" s="359"/>
      <c r="O147" s="359"/>
      <c r="P147" s="360"/>
      <c r="Q147" s="404"/>
      <c r="R147" s="405"/>
    </row>
    <row r="148" spans="1:18" ht="38.25" customHeight="1" x14ac:dyDescent="0.25">
      <c r="A148" s="14"/>
      <c r="B148" s="41" t="s">
        <v>703</v>
      </c>
      <c r="C148" s="49"/>
      <c r="D148" s="41" t="s">
        <v>711</v>
      </c>
      <c r="E148" s="50"/>
      <c r="F148" s="41" t="s">
        <v>709</v>
      </c>
      <c r="G148" s="51"/>
      <c r="H148" s="41" t="s">
        <v>712</v>
      </c>
      <c r="I148" s="216">
        <f>C148*E148*G148</f>
        <v>0</v>
      </c>
      <c r="J148" s="36"/>
      <c r="K148" s="293" t="s">
        <v>572</v>
      </c>
      <c r="L148" s="294"/>
      <c r="M148" s="358" t="s">
        <v>573</v>
      </c>
      <c r="N148" s="359"/>
      <c r="O148" s="359"/>
      <c r="P148" s="360"/>
      <c r="Q148" s="404"/>
      <c r="R148" s="405"/>
    </row>
    <row r="149" spans="1:18" ht="37.5" customHeight="1" x14ac:dyDescent="0.25">
      <c r="A149" s="14"/>
      <c r="B149" s="335" t="s">
        <v>574</v>
      </c>
      <c r="C149" s="335"/>
      <c r="D149" s="358" t="s">
        <v>575</v>
      </c>
      <c r="E149" s="359"/>
      <c r="F149" s="359"/>
      <c r="G149" s="360"/>
      <c r="H149" s="399"/>
      <c r="I149" s="400"/>
      <c r="J149" s="36"/>
      <c r="K149" s="304" t="s">
        <v>576</v>
      </c>
      <c r="L149" s="304"/>
      <c r="M149" s="358" t="s">
        <v>720</v>
      </c>
      <c r="N149" s="359"/>
      <c r="O149" s="359"/>
      <c r="P149" s="360"/>
      <c r="Q149" s="404"/>
      <c r="R149" s="405"/>
    </row>
    <row r="150" spans="1:18" ht="30.75" customHeight="1" x14ac:dyDescent="0.25">
      <c r="A150" s="14"/>
      <c r="B150" s="335" t="s">
        <v>577</v>
      </c>
      <c r="C150" s="335"/>
      <c r="D150" s="358" t="s">
        <v>578</v>
      </c>
      <c r="E150" s="359"/>
      <c r="F150" s="359"/>
      <c r="G150" s="360"/>
      <c r="H150" s="399"/>
      <c r="I150" s="400"/>
      <c r="J150" s="36"/>
      <c r="K150" s="335" t="s">
        <v>579</v>
      </c>
      <c r="L150" s="335"/>
      <c r="M150" s="358" t="s">
        <v>723</v>
      </c>
      <c r="N150" s="359"/>
      <c r="O150" s="359"/>
      <c r="P150" s="360"/>
      <c r="Q150" s="404"/>
      <c r="R150" s="405"/>
    </row>
    <row r="151" spans="1:18" ht="30.75" customHeight="1" x14ac:dyDescent="0.25">
      <c r="A151" s="14"/>
      <c r="B151" s="335" t="s">
        <v>580</v>
      </c>
      <c r="C151" s="335"/>
      <c r="D151" s="358" t="s">
        <v>581</v>
      </c>
      <c r="E151" s="359"/>
      <c r="F151" s="359"/>
      <c r="G151" s="360"/>
      <c r="H151" s="399"/>
      <c r="I151" s="400"/>
      <c r="J151" s="36"/>
      <c r="K151" s="293" t="s">
        <v>582</v>
      </c>
      <c r="L151" s="301"/>
      <c r="M151" s="301"/>
      <c r="N151" s="301"/>
      <c r="O151" s="301"/>
      <c r="P151" s="294"/>
      <c r="Q151" s="396">
        <f>SUM(Q147:R150)</f>
        <v>0</v>
      </c>
      <c r="R151" s="396"/>
    </row>
    <row r="152" spans="1:18" ht="30" customHeight="1" x14ac:dyDescent="0.25">
      <c r="A152" s="14"/>
      <c r="B152" s="335" t="s">
        <v>583</v>
      </c>
      <c r="C152" s="335"/>
      <c r="D152" s="358" t="s">
        <v>584</v>
      </c>
      <c r="E152" s="359"/>
      <c r="F152" s="359"/>
      <c r="G152" s="360"/>
      <c r="H152" s="399"/>
      <c r="I152" s="400"/>
      <c r="J152" s="36"/>
      <c r="K152" s="357" t="s">
        <v>585</v>
      </c>
      <c r="L152" s="357"/>
      <c r="M152" s="293" t="s">
        <v>569</v>
      </c>
      <c r="N152" s="301"/>
      <c r="O152" s="301"/>
      <c r="P152" s="294"/>
      <c r="Q152" s="357" t="s">
        <v>567</v>
      </c>
      <c r="R152" s="357"/>
    </row>
    <row r="153" spans="1:18" ht="27.75" customHeight="1" x14ac:dyDescent="0.25">
      <c r="A153" s="14"/>
      <c r="B153" s="335" t="s">
        <v>579</v>
      </c>
      <c r="C153" s="335"/>
      <c r="D153" s="358" t="s">
        <v>586</v>
      </c>
      <c r="E153" s="359"/>
      <c r="F153" s="359"/>
      <c r="G153" s="360"/>
      <c r="H153" s="399"/>
      <c r="I153" s="400"/>
      <c r="J153" s="36"/>
      <c r="K153" s="304" t="s">
        <v>570</v>
      </c>
      <c r="L153" s="304"/>
      <c r="M153" s="358" t="s">
        <v>587</v>
      </c>
      <c r="N153" s="359"/>
      <c r="O153" s="359"/>
      <c r="P153" s="360"/>
      <c r="Q153" s="403"/>
      <c r="R153" s="403"/>
    </row>
    <row r="154" spans="1:18" ht="27.75" customHeight="1" x14ac:dyDescent="0.25">
      <c r="A154" s="14"/>
      <c r="B154" s="335" t="s">
        <v>579</v>
      </c>
      <c r="C154" s="335"/>
      <c r="D154" s="358" t="s">
        <v>586</v>
      </c>
      <c r="E154" s="359"/>
      <c r="F154" s="359"/>
      <c r="G154" s="360"/>
      <c r="H154" s="399"/>
      <c r="I154" s="400"/>
      <c r="J154" s="36"/>
      <c r="K154" s="293" t="s">
        <v>572</v>
      </c>
      <c r="L154" s="294"/>
      <c r="M154" s="358" t="s">
        <v>721</v>
      </c>
      <c r="N154" s="359"/>
      <c r="O154" s="359"/>
      <c r="P154" s="360"/>
      <c r="Q154" s="404"/>
      <c r="R154" s="405"/>
    </row>
    <row r="155" spans="1:18" ht="27" customHeight="1" x14ac:dyDescent="0.25">
      <c r="A155" s="14"/>
      <c r="B155" s="335" t="s">
        <v>579</v>
      </c>
      <c r="C155" s="335"/>
      <c r="D155" s="358" t="s">
        <v>586</v>
      </c>
      <c r="E155" s="359"/>
      <c r="F155" s="359"/>
      <c r="G155" s="360"/>
      <c r="H155" s="399"/>
      <c r="I155" s="400"/>
      <c r="J155" s="36"/>
      <c r="K155" s="304" t="s">
        <v>588</v>
      </c>
      <c r="L155" s="304"/>
      <c r="M155" s="358" t="s">
        <v>589</v>
      </c>
      <c r="N155" s="359"/>
      <c r="O155" s="359"/>
      <c r="P155" s="360"/>
      <c r="Q155" s="403"/>
      <c r="R155" s="403"/>
    </row>
    <row r="156" spans="1:18" ht="26.25" customHeight="1" x14ac:dyDescent="0.25">
      <c r="A156" s="14"/>
      <c r="B156" s="335" t="s">
        <v>579</v>
      </c>
      <c r="C156" s="335"/>
      <c r="D156" s="358" t="s">
        <v>586</v>
      </c>
      <c r="E156" s="359"/>
      <c r="F156" s="359"/>
      <c r="G156" s="360"/>
      <c r="H156" s="399"/>
      <c r="I156" s="400"/>
      <c r="J156" s="36"/>
      <c r="K156" s="293" t="s">
        <v>579</v>
      </c>
      <c r="L156" s="294"/>
      <c r="M156" s="358" t="s">
        <v>722</v>
      </c>
      <c r="N156" s="359"/>
      <c r="O156" s="359"/>
      <c r="P156" s="360"/>
      <c r="Q156" s="401"/>
      <c r="R156" s="402"/>
    </row>
    <row r="157" spans="1:18" ht="19.5" customHeight="1" x14ac:dyDescent="0.25">
      <c r="A157" s="14"/>
      <c r="B157" s="304" t="s">
        <v>590</v>
      </c>
      <c r="C157" s="304"/>
      <c r="D157" s="304"/>
      <c r="E157" s="304"/>
      <c r="F157" s="304"/>
      <c r="G157" s="304"/>
      <c r="H157" s="394">
        <f>SUM(H147:I156)</f>
        <v>0</v>
      </c>
      <c r="I157" s="395"/>
      <c r="J157" s="35"/>
      <c r="K157" s="293" t="s">
        <v>591</v>
      </c>
      <c r="L157" s="301"/>
      <c r="M157" s="301"/>
      <c r="N157" s="301"/>
      <c r="O157" s="301"/>
      <c r="P157" s="294"/>
      <c r="Q157" s="396">
        <f>SUM(Q153:R156)</f>
        <v>0</v>
      </c>
      <c r="R157" s="396"/>
    </row>
    <row r="158" spans="1:18" ht="13.5" customHeight="1" x14ac:dyDescent="0.25">
      <c r="A158" s="14"/>
      <c r="B158" s="26"/>
      <c r="C158" s="26"/>
      <c r="D158" s="26"/>
      <c r="E158" s="26"/>
      <c r="F158" s="26"/>
      <c r="G158" s="26"/>
      <c r="H158" s="26"/>
      <c r="I158" s="26"/>
      <c r="J158" s="35"/>
      <c r="K158" s="304" t="s">
        <v>592</v>
      </c>
      <c r="L158" s="304"/>
      <c r="M158" s="304"/>
      <c r="N158" s="304"/>
      <c r="O158" s="304"/>
      <c r="P158" s="304"/>
      <c r="Q158" s="397">
        <f>Q151+Q157</f>
        <v>0</v>
      </c>
      <c r="R158" s="398"/>
    </row>
    <row r="159" spans="1:18" ht="4.5" customHeight="1" x14ac:dyDescent="0.25">
      <c r="A159" s="14"/>
      <c r="B159" s="26"/>
      <c r="C159" s="26"/>
      <c r="D159" s="26"/>
      <c r="E159" s="26"/>
      <c r="F159" s="26"/>
      <c r="G159" s="26"/>
      <c r="H159" s="26"/>
      <c r="I159" s="26"/>
      <c r="J159" s="35"/>
      <c r="K159" s="26"/>
      <c r="L159" s="26"/>
      <c r="M159" s="26"/>
      <c r="N159" s="26"/>
      <c r="O159" s="26"/>
      <c r="P159" s="26"/>
      <c r="Q159" s="26"/>
      <c r="R159" s="26"/>
    </row>
    <row r="160" spans="1:18" ht="15" customHeight="1" x14ac:dyDescent="0.25">
      <c r="A160" s="14"/>
      <c r="B160" s="375" t="s">
        <v>817</v>
      </c>
      <c r="C160" s="375"/>
      <c r="D160" s="375"/>
      <c r="E160" s="375"/>
      <c r="F160" s="375"/>
      <c r="G160" s="375"/>
      <c r="H160" s="375"/>
      <c r="I160" s="375"/>
      <c r="J160" s="375"/>
      <c r="K160" s="375"/>
      <c r="L160" s="375"/>
      <c r="M160" s="375"/>
      <c r="N160" s="375"/>
      <c r="O160" s="375"/>
      <c r="P160" s="375"/>
      <c r="Q160" s="387">
        <f>H157-Q158</f>
        <v>0</v>
      </c>
      <c r="R160" s="387"/>
    </row>
    <row r="161" spans="1:18" ht="5.25" customHeight="1" x14ac:dyDescent="0.25">
      <c r="A161" s="14"/>
      <c r="B161" s="44"/>
      <c r="C161" s="44"/>
      <c r="D161" s="44"/>
      <c r="E161" s="44"/>
      <c r="F161" s="44"/>
      <c r="G161" s="44"/>
      <c r="H161" s="44"/>
      <c r="I161" s="44"/>
      <c r="J161" s="44"/>
      <c r="K161" s="44"/>
      <c r="L161" s="44"/>
      <c r="M161" s="44"/>
      <c r="N161" s="44"/>
      <c r="O161" s="44"/>
      <c r="P161" s="44"/>
      <c r="Q161" s="45"/>
      <c r="R161" s="45"/>
    </row>
    <row r="162" spans="1:18" ht="15" customHeight="1" x14ac:dyDescent="0.25">
      <c r="A162" s="14"/>
      <c r="B162" s="375" t="s">
        <v>753</v>
      </c>
      <c r="C162" s="375"/>
      <c r="D162" s="375"/>
      <c r="E162" s="375"/>
      <c r="F162" s="375"/>
      <c r="G162" s="375"/>
      <c r="H162" s="375"/>
      <c r="I162" s="375"/>
      <c r="J162" s="375"/>
      <c r="K162" s="375"/>
      <c r="L162" s="375"/>
      <c r="M162" s="375"/>
      <c r="N162" s="375"/>
      <c r="O162" s="375"/>
      <c r="P162" s="375"/>
      <c r="Q162" s="396">
        <f>IF(D138=0,0,Q160/D138)</f>
        <v>0</v>
      </c>
      <c r="R162" s="396"/>
    </row>
    <row r="163" spans="1:18" ht="4.5" customHeight="1" x14ac:dyDescent="0.25"/>
    <row r="164" spans="1:18" ht="15" hidden="1" customHeight="1" x14ac:dyDescent="0.25">
      <c r="A164" s="14"/>
      <c r="B164" s="411" t="s">
        <v>754</v>
      </c>
      <c r="C164" s="412"/>
      <c r="D164" s="412"/>
      <c r="E164" s="412"/>
      <c r="F164" s="412"/>
      <c r="G164" s="412"/>
      <c r="H164" s="412"/>
      <c r="I164" s="412"/>
      <c r="J164" s="412"/>
      <c r="K164" s="412"/>
      <c r="L164" s="412"/>
      <c r="M164" s="412"/>
      <c r="N164" s="412"/>
      <c r="O164" s="412"/>
      <c r="P164" s="413"/>
      <c r="Q164" s="397">
        <f>IF(D138=0,0,H157/D138)</f>
        <v>0</v>
      </c>
      <c r="R164" s="398"/>
    </row>
    <row r="165" spans="1:18" ht="9" customHeight="1" x14ac:dyDescent="0.25">
      <c r="A165" s="14"/>
      <c r="B165" s="34"/>
      <c r="C165" s="34"/>
      <c r="D165" s="34"/>
      <c r="E165" s="34"/>
      <c r="F165" s="34"/>
      <c r="G165" s="34"/>
      <c r="H165" s="34"/>
      <c r="I165" s="34"/>
      <c r="J165" s="34"/>
      <c r="K165" s="34"/>
      <c r="L165" s="34"/>
      <c r="M165" s="34"/>
      <c r="N165" s="34"/>
      <c r="O165" s="34"/>
      <c r="P165" s="34"/>
      <c r="Q165" s="34"/>
      <c r="R165" s="26"/>
    </row>
    <row r="166" spans="1:18" ht="15" customHeight="1" x14ac:dyDescent="0.25">
      <c r="B166" s="377" t="s">
        <v>739</v>
      </c>
      <c r="C166" s="378"/>
      <c r="D166" s="378"/>
      <c r="E166" s="378"/>
      <c r="F166" s="378"/>
      <c r="G166" s="378"/>
      <c r="H166" s="378"/>
      <c r="I166" s="378"/>
      <c r="J166" s="378"/>
      <c r="K166" s="378"/>
      <c r="L166" s="378"/>
      <c r="M166" s="378"/>
      <c r="N166" s="378"/>
      <c r="O166" s="378"/>
      <c r="P166" s="379"/>
      <c r="Q166" s="388">
        <f>IF(N134=0,0,Q160/N134)</f>
        <v>0</v>
      </c>
      <c r="R166" s="389"/>
    </row>
    <row r="167" spans="1:18" ht="4.5" customHeight="1" x14ac:dyDescent="0.25">
      <c r="B167" s="37"/>
      <c r="C167" s="37"/>
      <c r="D167" s="37"/>
      <c r="E167" s="37"/>
      <c r="F167" s="37"/>
      <c r="G167" s="37"/>
      <c r="H167" s="37"/>
      <c r="I167" s="37"/>
      <c r="J167" s="37"/>
      <c r="K167" s="37"/>
      <c r="L167" s="37"/>
      <c r="M167" s="37"/>
      <c r="N167" s="37"/>
      <c r="O167" s="37"/>
      <c r="P167" s="37"/>
      <c r="Q167" s="37"/>
      <c r="R167" s="37"/>
    </row>
    <row r="168" spans="1:18" ht="12" hidden="1" customHeight="1" x14ac:dyDescent="0.25">
      <c r="B168" s="390" t="s">
        <v>740</v>
      </c>
      <c r="C168" s="390"/>
      <c r="D168" s="390"/>
      <c r="E168" s="390"/>
      <c r="F168" s="390"/>
      <c r="G168" s="390"/>
      <c r="H168" s="390"/>
      <c r="I168" s="390"/>
      <c r="J168" s="390"/>
      <c r="K168" s="390"/>
      <c r="L168" s="390"/>
      <c r="M168" s="390"/>
      <c r="N168" s="390"/>
      <c r="O168" s="390"/>
      <c r="P168" s="391"/>
      <c r="Q168" s="392">
        <f>IF(N134=0,0,H157/N134)</f>
        <v>0</v>
      </c>
      <c r="R168" s="393"/>
    </row>
    <row r="169" spans="1:18" s="31" customFormat="1" ht="4.5" hidden="1" customHeight="1" x14ac:dyDescent="0.25">
      <c r="B169" s="52"/>
      <c r="C169" s="52"/>
      <c r="D169" s="52"/>
      <c r="E169" s="52"/>
      <c r="F169" s="52"/>
      <c r="G169" s="52"/>
      <c r="H169" s="52"/>
      <c r="I169" s="52"/>
      <c r="J169" s="52"/>
      <c r="K169" s="52"/>
      <c r="L169" s="52"/>
      <c r="M169" s="52"/>
      <c r="N169" s="52"/>
      <c r="O169" s="52"/>
      <c r="P169" s="52"/>
      <c r="Q169" s="56"/>
      <c r="R169" s="56"/>
    </row>
    <row r="170" spans="1:18" ht="15" hidden="1" customHeight="1" x14ac:dyDescent="0.25">
      <c r="A170" s="14"/>
      <c r="B170" s="414" t="s">
        <v>752</v>
      </c>
      <c r="C170" s="415"/>
      <c r="D170" s="415"/>
      <c r="E170" s="415"/>
      <c r="F170" s="415"/>
      <c r="G170" s="415"/>
      <c r="H170" s="415"/>
      <c r="I170" s="415"/>
      <c r="J170" s="415"/>
      <c r="K170" s="415"/>
      <c r="L170" s="415"/>
      <c r="M170" s="415"/>
      <c r="N170" s="415"/>
      <c r="O170" s="415"/>
      <c r="P170" s="416"/>
      <c r="Q170" s="397">
        <f>IF(D142=0,0,H157/D142)</f>
        <v>0</v>
      </c>
      <c r="R170" s="398"/>
    </row>
    <row r="171" spans="1:18" ht="4.5" customHeight="1" x14ac:dyDescent="0.25"/>
    <row r="172" spans="1:18" ht="15" customHeight="1" x14ac:dyDescent="0.25">
      <c r="A172" s="14"/>
      <c r="B172" s="377" t="s">
        <v>751</v>
      </c>
      <c r="C172" s="378"/>
      <c r="D172" s="378"/>
      <c r="E172" s="378"/>
      <c r="F172" s="378"/>
      <c r="G172" s="378"/>
      <c r="H172" s="378"/>
      <c r="I172" s="378"/>
      <c r="J172" s="378"/>
      <c r="K172" s="378"/>
      <c r="L172" s="378"/>
      <c r="M172" s="378"/>
      <c r="N172" s="378"/>
      <c r="O172" s="378"/>
      <c r="P172" s="379"/>
      <c r="Q172" s="397">
        <f>IF(D142=0,0,Q160/D142)</f>
        <v>0</v>
      </c>
      <c r="R172" s="398"/>
    </row>
    <row r="173" spans="1:18" ht="4.5" customHeight="1" x14ac:dyDescent="0.25"/>
    <row r="174" spans="1:18" ht="4.5" customHeight="1" x14ac:dyDescent="0.25"/>
  </sheetData>
  <sheetProtection sheet="1" objects="1" scenarios="1"/>
  <mergeCells count="183">
    <mergeCell ref="B172:P172"/>
    <mergeCell ref="Q172:R172"/>
    <mergeCell ref="B166:P166"/>
    <mergeCell ref="Q166:R166"/>
    <mergeCell ref="B168:P168"/>
    <mergeCell ref="Q168:R168"/>
    <mergeCell ref="B170:P170"/>
    <mergeCell ref="Q170:R170"/>
    <mergeCell ref="B160:P160"/>
    <mergeCell ref="Q160:R160"/>
    <mergeCell ref="B162:P162"/>
    <mergeCell ref="Q162:R162"/>
    <mergeCell ref="B164:P164"/>
    <mergeCell ref="Q164:R164"/>
    <mergeCell ref="B157:G157"/>
    <mergeCell ref="H157:I157"/>
    <mergeCell ref="K157:P157"/>
    <mergeCell ref="Q157:R157"/>
    <mergeCell ref="K158:P158"/>
    <mergeCell ref="Q158:R158"/>
    <mergeCell ref="B156:C156"/>
    <mergeCell ref="D156:G156"/>
    <mergeCell ref="H156:I156"/>
    <mergeCell ref="K156:L156"/>
    <mergeCell ref="M156:P156"/>
    <mergeCell ref="Q156:R156"/>
    <mergeCell ref="B155:C155"/>
    <mergeCell ref="D155:G155"/>
    <mergeCell ref="H155:I155"/>
    <mergeCell ref="K155:L155"/>
    <mergeCell ref="M155:P155"/>
    <mergeCell ref="Q155:R155"/>
    <mergeCell ref="B154:C154"/>
    <mergeCell ref="D154:G154"/>
    <mergeCell ref="H154:I154"/>
    <mergeCell ref="K154:L154"/>
    <mergeCell ref="M154:P154"/>
    <mergeCell ref="Q154:R154"/>
    <mergeCell ref="Q152:R152"/>
    <mergeCell ref="B153:C153"/>
    <mergeCell ref="D153:G153"/>
    <mergeCell ref="H153:I153"/>
    <mergeCell ref="K153:L153"/>
    <mergeCell ref="M153:P153"/>
    <mergeCell ref="Q153:R153"/>
    <mergeCell ref="B151:C151"/>
    <mergeCell ref="D151:G151"/>
    <mergeCell ref="H151:I151"/>
    <mergeCell ref="K151:P151"/>
    <mergeCell ref="Q151:R151"/>
    <mergeCell ref="B152:C152"/>
    <mergeCell ref="D152:G152"/>
    <mergeCell ref="H152:I152"/>
    <mergeCell ref="K152:L152"/>
    <mergeCell ref="M152:P152"/>
    <mergeCell ref="B150:C150"/>
    <mergeCell ref="D150:G150"/>
    <mergeCell ref="H150:I150"/>
    <mergeCell ref="K150:L150"/>
    <mergeCell ref="M150:P150"/>
    <mergeCell ref="Q150:R150"/>
    <mergeCell ref="B149:C149"/>
    <mergeCell ref="D149:G149"/>
    <mergeCell ref="H149:I149"/>
    <mergeCell ref="K149:L149"/>
    <mergeCell ref="M149:P149"/>
    <mergeCell ref="Q149:R149"/>
    <mergeCell ref="K147:L147"/>
    <mergeCell ref="M147:P147"/>
    <mergeCell ref="Q147:R147"/>
    <mergeCell ref="K148:L148"/>
    <mergeCell ref="M148:P148"/>
    <mergeCell ref="Q148:R148"/>
    <mergeCell ref="B145:R145"/>
    <mergeCell ref="B146:C146"/>
    <mergeCell ref="D146:G146"/>
    <mergeCell ref="H146:I146"/>
    <mergeCell ref="K146:L146"/>
    <mergeCell ref="M146:P146"/>
    <mergeCell ref="Q146:R146"/>
    <mergeCell ref="B141:C142"/>
    <mergeCell ref="D141:K141"/>
    <mergeCell ref="L141:R141"/>
    <mergeCell ref="D142:K142"/>
    <mergeCell ref="L142:R142"/>
    <mergeCell ref="B136:R136"/>
    <mergeCell ref="B137:C138"/>
    <mergeCell ref="D137:K137"/>
    <mergeCell ref="L137:R137"/>
    <mergeCell ref="D138:K138"/>
    <mergeCell ref="L138:R138"/>
    <mergeCell ref="N133:O133"/>
    <mergeCell ref="B134:C134"/>
    <mergeCell ref="B132:C132"/>
    <mergeCell ref="D132:E132"/>
    <mergeCell ref="F132:G132"/>
    <mergeCell ref="H132:I132"/>
    <mergeCell ref="J132:K132"/>
    <mergeCell ref="L132:M132"/>
    <mergeCell ref="B140:R140"/>
    <mergeCell ref="B130:O130"/>
    <mergeCell ref="P130:P134"/>
    <mergeCell ref="Q130:R131"/>
    <mergeCell ref="B131:C131"/>
    <mergeCell ref="D131:E131"/>
    <mergeCell ref="F131:G131"/>
    <mergeCell ref="H131:I131"/>
    <mergeCell ref="J131:K131"/>
    <mergeCell ref="L131:M131"/>
    <mergeCell ref="N131:O131"/>
    <mergeCell ref="D134:E134"/>
    <mergeCell ref="F134:G134"/>
    <mergeCell ref="H134:I134"/>
    <mergeCell ref="J134:K134"/>
    <mergeCell ref="L134:M134"/>
    <mergeCell ref="N134:O134"/>
    <mergeCell ref="N132:O132"/>
    <mergeCell ref="Q132:R134"/>
    <mergeCell ref="B133:C133"/>
    <mergeCell ref="D133:E133"/>
    <mergeCell ref="F133:G133"/>
    <mergeCell ref="H133:I133"/>
    <mergeCell ref="J133:K133"/>
    <mergeCell ref="L133:M133"/>
    <mergeCell ref="B122:D122"/>
    <mergeCell ref="E122:R122"/>
    <mergeCell ref="B123:D123"/>
    <mergeCell ref="E123:R123"/>
    <mergeCell ref="B125:R125"/>
    <mergeCell ref="B127:R127"/>
    <mergeCell ref="P114:Q114"/>
    <mergeCell ref="B116:R116"/>
    <mergeCell ref="B117:R117"/>
    <mergeCell ref="B119:R119"/>
    <mergeCell ref="B120:R120"/>
    <mergeCell ref="B121:D121"/>
    <mergeCell ref="E121:R121"/>
    <mergeCell ref="B126:R126"/>
    <mergeCell ref="B112:C112"/>
    <mergeCell ref="D112:I112"/>
    <mergeCell ref="K112:L112"/>
    <mergeCell ref="M112:R112"/>
    <mergeCell ref="B114:C114"/>
    <mergeCell ref="E114:F114"/>
    <mergeCell ref="H114:I114"/>
    <mergeCell ref="J114:K114"/>
    <mergeCell ref="L114:M114"/>
    <mergeCell ref="N114:O114"/>
    <mergeCell ref="B108:C108"/>
    <mergeCell ref="D108:I108"/>
    <mergeCell ref="K108:L108"/>
    <mergeCell ref="M108:R108"/>
    <mergeCell ref="B110:C110"/>
    <mergeCell ref="D110:I110"/>
    <mergeCell ref="K110:L110"/>
    <mergeCell ref="M110:R110"/>
    <mergeCell ref="B106:C106"/>
    <mergeCell ref="D106:I106"/>
    <mergeCell ref="K106:L106"/>
    <mergeCell ref="M106:N106"/>
    <mergeCell ref="O106:P106"/>
    <mergeCell ref="Q106:R106"/>
    <mergeCell ref="B95:R95"/>
    <mergeCell ref="B96:C96"/>
    <mergeCell ref="D96:R96"/>
    <mergeCell ref="B98:C98"/>
    <mergeCell ref="D98:I98"/>
    <mergeCell ref="K98:L98"/>
    <mergeCell ref="M98:R98"/>
    <mergeCell ref="B104:C104"/>
    <mergeCell ref="D104:E104"/>
    <mergeCell ref="G104:H104"/>
    <mergeCell ref="K104:L104"/>
    <mergeCell ref="N104:O104"/>
    <mergeCell ref="P104:R104"/>
    <mergeCell ref="B100:C100"/>
    <mergeCell ref="D100:I100"/>
    <mergeCell ref="K100:L100"/>
    <mergeCell ref="M100:R100"/>
    <mergeCell ref="B102:C102"/>
    <mergeCell ref="D102:I102"/>
    <mergeCell ref="K102:L102"/>
    <mergeCell ref="M102:R102"/>
  </mergeCells>
  <conditionalFormatting sqref="B123 D104">
    <cfRule type="cellIs" dxfId="4" priority="1" stopIfTrue="1" operator="equal">
      <formula>0</formula>
    </cfRule>
  </conditionalFormatting>
  <dataValidations count="15">
    <dataValidation type="list" allowBlank="1" showInputMessage="1" showErrorMessage="1" sqref="J114:K114">
      <formula1>$AO$3:$AO$9</formula1>
    </dataValidation>
    <dataValidation type="list" allowBlank="1" showInputMessage="1" showErrorMessage="1" sqref="R114">
      <formula1>$AL$98:$AL$103</formula1>
    </dataValidation>
    <dataValidation type="list" allowBlank="1" showInputMessage="1" showErrorMessage="1" sqref="D112:I112">
      <formula1>$AN$3:$AN$6</formula1>
    </dataValidation>
    <dataValidation allowBlank="1" showErrorMessage="1" sqref="D98 M108 M106 D106 M112"/>
    <dataValidation type="list" allowBlank="1" showInputMessage="1" showErrorMessage="1" sqref="M98:R98">
      <formula1>Region</formula1>
    </dataValidation>
    <dataValidation type="list" allowBlank="1" showInputMessage="1" showErrorMessage="1" sqref="M102:R102">
      <formula1>NoofSessions</formula1>
    </dataValidation>
    <dataValidation type="list" allowBlank="1" showInputMessage="1" showErrorMessage="1" sqref="D102:I102">
      <formula1>DelivererType</formula1>
    </dataValidation>
    <dataValidation type="list" allowBlank="1" showInputMessage="1" showErrorMessage="1" sqref="D110:I110">
      <formula1>SettingType</formula1>
    </dataValidation>
    <dataValidation type="list" allowBlank="1" showInputMessage="1" showErrorMessage="1" sqref="G114 N114:O114">
      <formula1>$AM$3:$AM$4</formula1>
    </dataValidation>
    <dataValidation type="list" allowBlank="1" showInputMessage="1" showErrorMessage="1" sqref="D114">
      <formula1>$AL$3:$AL$4</formula1>
    </dataValidation>
    <dataValidation type="list" allowBlank="1" showInputMessage="1" showErrorMessage="1" sqref="M100:R100">
      <formula1>INDIRECT(SUBSTITUTE(D100," ",""))</formula1>
    </dataValidation>
    <dataValidation type="list" allowBlank="1" showInputMessage="1" showErrorMessage="1" sqref="D100:I100">
      <formula1>INDIRECT(SUBSTITUTE(M98," ",""))</formula1>
    </dataValidation>
    <dataValidation type="list" allowBlank="1" showInputMessage="1" showErrorMessage="1" sqref="F104 I104:J104 M104 P104:R104">
      <formula1>NoofBlocks</formula1>
    </dataValidation>
    <dataValidation type="list" allowBlank="1" showInputMessage="1" showErrorMessage="1" sqref="N110:R110">
      <formula1>AL3:AL95</formula1>
    </dataValidation>
    <dataValidation type="list" allowBlank="1" showInputMessage="1" showErrorMessage="1" sqref="M110">
      <formula1>AK3:AK94</formula1>
    </dataValidation>
  </dataValidations>
  <hyperlinks>
    <hyperlink ref="B93" location="'Data Summary'!A1" display="Back to Data Summary"/>
    <hyperlink ref="B126:R126" r:id="rId1" display="Sport England Youth Insight Pack "/>
  </hyperlinks>
  <pageMargins left="0.74803149606299213" right="0.74803149606299213" top="0.47244094488188981" bottom="0.23622047244094491" header="0.51181102362204722" footer="0.51181102362204722"/>
  <pageSetup paperSize="9" scale="47"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74"/>
  <sheetViews>
    <sheetView showGridLines="0" showZeros="0" topLeftCell="A93" zoomScaleNormal="100" workbookViewId="0">
      <selection activeCell="A93" sqref="A93"/>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8.2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8.25" hidden="1" customHeight="1" x14ac:dyDescent="0.25"/>
    <row r="3" spans="21:42" ht="8.2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8.2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8.2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8.2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8.2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8.2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8.2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8.2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8.2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8.2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8.2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8.2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8.2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8.2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8.2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8.2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8.2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8.2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8.2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8.2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8.2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8.2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8.2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8.2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8.2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8.2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8.25"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8.25"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8.25"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8.25"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8.25"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8.25"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8.25"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8.25"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8.25"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8.25" hidden="1" customHeight="1" x14ac:dyDescent="0.2">
      <c r="V38" s="6"/>
      <c r="W38" s="7" t="s">
        <v>701</v>
      </c>
      <c r="X38" s="8" t="s">
        <v>387</v>
      </c>
      <c r="Y38" s="6" t="s">
        <v>80</v>
      </c>
      <c r="AA38" s="6"/>
      <c r="AB38" s="8" t="s">
        <v>389</v>
      </c>
      <c r="AC38" s="8" t="s">
        <v>390</v>
      </c>
      <c r="AD38" s="8" t="s">
        <v>391</v>
      </c>
      <c r="AG38" s="6"/>
      <c r="AH38" s="6"/>
      <c r="AI38" s="6"/>
      <c r="AK38" s="9" t="s">
        <v>392</v>
      </c>
    </row>
    <row r="39" spans="22:37" ht="8.2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8.2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8.25" hidden="1" customHeight="1" x14ac:dyDescent="0.2">
      <c r="V41" s="6"/>
      <c r="W41" s="7" t="s">
        <v>430</v>
      </c>
      <c r="X41" s="8" t="s">
        <v>408</v>
      </c>
      <c r="Y41" s="8" t="s">
        <v>409</v>
      </c>
      <c r="AA41" s="6"/>
      <c r="AB41" s="8" t="s">
        <v>410</v>
      </c>
      <c r="AC41" s="6" t="s">
        <v>80</v>
      </c>
      <c r="AD41" s="6" t="s">
        <v>80</v>
      </c>
      <c r="AG41" s="6"/>
      <c r="AH41" s="6"/>
      <c r="AI41" s="6"/>
      <c r="AJ41" s="6"/>
      <c r="AK41" s="9" t="s">
        <v>411</v>
      </c>
    </row>
    <row r="42" spans="22:37" ht="8.2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8.2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8.2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8.25" hidden="1" customHeight="1" x14ac:dyDescent="0.2">
      <c r="V45" s="6"/>
      <c r="W45" s="7" t="s">
        <v>448</v>
      </c>
      <c r="X45" s="8" t="s">
        <v>431</v>
      </c>
      <c r="Y45" s="8" t="s">
        <v>432</v>
      </c>
      <c r="AA45" s="6"/>
      <c r="AB45" s="8" t="s">
        <v>433</v>
      </c>
      <c r="AC45" s="8" t="s">
        <v>434</v>
      </c>
      <c r="AD45" s="8"/>
      <c r="AG45" s="6"/>
      <c r="AH45" s="6"/>
      <c r="AI45" s="6"/>
      <c r="AJ45" s="6"/>
      <c r="AK45" s="9" t="s">
        <v>435</v>
      </c>
    </row>
    <row r="46" spans="22:37" ht="8.25" hidden="1" customHeight="1" x14ac:dyDescent="0.2">
      <c r="V46" s="6"/>
      <c r="W46" s="7" t="s">
        <v>839</v>
      </c>
      <c r="X46" s="8" t="s">
        <v>437</v>
      </c>
      <c r="Y46" s="8" t="s">
        <v>438</v>
      </c>
      <c r="AA46" s="6"/>
      <c r="AB46" s="6" t="s">
        <v>80</v>
      </c>
      <c r="AC46" s="8" t="s">
        <v>439</v>
      </c>
      <c r="AG46" s="6"/>
      <c r="AH46" s="6"/>
      <c r="AI46" s="6"/>
      <c r="AJ46" s="6"/>
      <c r="AK46" s="9" t="s">
        <v>440</v>
      </c>
    </row>
    <row r="47" spans="22:37" ht="8.25" hidden="1" customHeight="1" x14ac:dyDescent="0.2">
      <c r="V47" s="6"/>
      <c r="W47" s="7"/>
      <c r="X47" s="8" t="s">
        <v>442</v>
      </c>
      <c r="Y47" s="6" t="s">
        <v>80</v>
      </c>
      <c r="AA47" s="6"/>
      <c r="AC47" s="6" t="s">
        <v>80</v>
      </c>
      <c r="AG47" s="6"/>
      <c r="AH47" s="6"/>
      <c r="AI47" s="6"/>
      <c r="AJ47" s="6"/>
      <c r="AK47" s="9" t="s">
        <v>443</v>
      </c>
    </row>
    <row r="48" spans="22:37" ht="8.25" hidden="1" customHeight="1" x14ac:dyDescent="0.2">
      <c r="V48" s="6"/>
      <c r="X48" s="8" t="s">
        <v>445</v>
      </c>
      <c r="AA48" s="6"/>
      <c r="AB48" s="8"/>
      <c r="AC48" s="8" t="s">
        <v>446</v>
      </c>
      <c r="AD48" s="8"/>
      <c r="AG48" s="6"/>
      <c r="AH48" s="6"/>
      <c r="AI48" s="6"/>
      <c r="AJ48" s="6"/>
      <c r="AK48" s="9" t="s">
        <v>447</v>
      </c>
    </row>
    <row r="49" spans="22:37" ht="8.25" hidden="1" customHeight="1" x14ac:dyDescent="0.2">
      <c r="V49" s="6"/>
      <c r="X49" s="8" t="s">
        <v>449</v>
      </c>
      <c r="AA49" s="6"/>
      <c r="AC49" s="8" t="s">
        <v>450</v>
      </c>
      <c r="AF49" s="6"/>
      <c r="AG49" s="6"/>
      <c r="AH49" s="6"/>
      <c r="AI49" s="6"/>
      <c r="AJ49" s="6"/>
      <c r="AK49" s="9" t="s">
        <v>451</v>
      </c>
    </row>
    <row r="50" spans="22:37" ht="8.25" hidden="1" customHeight="1" x14ac:dyDescent="0.2">
      <c r="V50" s="6"/>
      <c r="X50" s="8" t="s">
        <v>453</v>
      </c>
      <c r="AA50" s="6"/>
      <c r="AC50" s="8" t="s">
        <v>454</v>
      </c>
      <c r="AE50" s="6"/>
      <c r="AF50" s="6"/>
      <c r="AG50" s="6"/>
      <c r="AH50" s="6"/>
      <c r="AI50" s="6"/>
      <c r="AJ50" s="6"/>
      <c r="AK50" s="9" t="s">
        <v>455</v>
      </c>
    </row>
    <row r="51" spans="22:37" ht="8.25" hidden="1" customHeight="1" x14ac:dyDescent="0.2">
      <c r="V51" s="6"/>
      <c r="X51" s="6" t="s">
        <v>80</v>
      </c>
      <c r="AA51" s="6"/>
      <c r="AC51" s="8" t="s">
        <v>457</v>
      </c>
      <c r="AD51" s="8"/>
      <c r="AE51" s="6"/>
      <c r="AF51" s="6"/>
      <c r="AG51" s="6"/>
      <c r="AH51" s="6"/>
      <c r="AI51" s="6"/>
      <c r="AJ51" s="6"/>
      <c r="AK51" s="6" t="s">
        <v>458</v>
      </c>
    </row>
    <row r="52" spans="22:37" ht="8.25" hidden="1" customHeight="1" x14ac:dyDescent="0.2">
      <c r="V52" s="6"/>
      <c r="X52" s="5" t="s">
        <v>459</v>
      </c>
      <c r="AA52" s="6"/>
      <c r="AC52" s="8" t="s">
        <v>460</v>
      </c>
      <c r="AD52" s="8"/>
      <c r="AE52" s="6"/>
      <c r="AF52" s="6"/>
      <c r="AG52" s="6"/>
      <c r="AH52" s="6"/>
      <c r="AI52" s="6"/>
      <c r="AJ52" s="6"/>
      <c r="AK52" s="6" t="s">
        <v>461</v>
      </c>
    </row>
    <row r="53" spans="22:37" ht="8.25" hidden="1" customHeight="1" x14ac:dyDescent="0.2">
      <c r="V53" s="6"/>
      <c r="X53" s="5" t="s">
        <v>462</v>
      </c>
      <c r="AA53" s="6"/>
      <c r="AC53" s="8" t="s">
        <v>463</v>
      </c>
      <c r="AD53" s="8"/>
      <c r="AE53" s="6"/>
      <c r="AF53" s="6"/>
      <c r="AG53" s="6"/>
      <c r="AH53" s="6"/>
      <c r="AI53" s="6"/>
      <c r="AJ53" s="6"/>
      <c r="AK53" s="6" t="s">
        <v>464</v>
      </c>
    </row>
    <row r="54" spans="22:37" ht="8.25" hidden="1" customHeight="1" x14ac:dyDescent="0.2">
      <c r="V54" s="6"/>
      <c r="X54" s="5" t="s">
        <v>465</v>
      </c>
      <c r="AA54" s="6"/>
      <c r="AC54" s="8" t="s">
        <v>466</v>
      </c>
      <c r="AD54" s="8"/>
      <c r="AE54" s="6"/>
      <c r="AF54" s="6"/>
      <c r="AG54" s="6"/>
      <c r="AH54" s="6"/>
      <c r="AI54" s="6"/>
      <c r="AJ54" s="6"/>
      <c r="AK54" s="9" t="s">
        <v>467</v>
      </c>
    </row>
    <row r="55" spans="22:37" ht="8.25" hidden="1" customHeight="1" x14ac:dyDescent="0.2">
      <c r="V55" s="6"/>
      <c r="X55" s="6" t="s">
        <v>80</v>
      </c>
      <c r="Z55" s="6"/>
      <c r="AA55" s="6"/>
      <c r="AC55" s="8" t="s">
        <v>468</v>
      </c>
      <c r="AE55" s="6"/>
      <c r="AF55" s="6"/>
      <c r="AG55" s="6"/>
      <c r="AH55" s="6"/>
      <c r="AI55" s="6"/>
      <c r="AJ55" s="6"/>
      <c r="AK55" s="6" t="s">
        <v>469</v>
      </c>
    </row>
    <row r="56" spans="22:37" ht="8.25" hidden="1" customHeight="1" x14ac:dyDescent="0.2">
      <c r="V56" s="6"/>
      <c r="Z56" s="6"/>
      <c r="AA56" s="6"/>
      <c r="AC56" s="8" t="s">
        <v>470</v>
      </c>
      <c r="AE56" s="6"/>
      <c r="AF56" s="6"/>
      <c r="AG56" s="6"/>
      <c r="AH56" s="6"/>
      <c r="AI56" s="6"/>
      <c r="AJ56" s="6"/>
      <c r="AK56" s="6" t="s">
        <v>471</v>
      </c>
    </row>
    <row r="57" spans="22:37" ht="8.25" hidden="1" customHeight="1" x14ac:dyDescent="0.2">
      <c r="V57" s="6"/>
      <c r="Z57" s="6"/>
      <c r="AA57" s="6"/>
      <c r="AC57" s="8" t="s">
        <v>472</v>
      </c>
      <c r="AE57" s="6"/>
      <c r="AF57" s="6"/>
      <c r="AG57" s="6"/>
      <c r="AH57" s="6"/>
      <c r="AI57" s="6"/>
      <c r="AJ57" s="6"/>
      <c r="AK57" s="9" t="s">
        <v>473</v>
      </c>
    </row>
    <row r="58" spans="22:37" ht="8.25" hidden="1" customHeight="1" x14ac:dyDescent="0.2">
      <c r="V58" s="6"/>
      <c r="Z58" s="6"/>
      <c r="AA58" s="6"/>
      <c r="AC58" s="8" t="s">
        <v>474</v>
      </c>
      <c r="AE58" s="6"/>
      <c r="AF58" s="6"/>
      <c r="AG58" s="6"/>
      <c r="AH58" s="6"/>
      <c r="AI58" s="6"/>
      <c r="AJ58" s="6"/>
      <c r="AK58" s="9" t="s">
        <v>475</v>
      </c>
    </row>
    <row r="59" spans="22:37" ht="8.25" hidden="1" customHeight="1" x14ac:dyDescent="0.2">
      <c r="V59" s="6"/>
      <c r="X59" s="8"/>
      <c r="Z59" s="6"/>
      <c r="AA59" s="6"/>
      <c r="AC59" s="8" t="s">
        <v>476</v>
      </c>
      <c r="AE59" s="6"/>
      <c r="AF59" s="6"/>
      <c r="AG59" s="6"/>
      <c r="AH59" s="6"/>
      <c r="AI59" s="6"/>
      <c r="AJ59" s="6"/>
      <c r="AK59" s="9" t="s">
        <v>114</v>
      </c>
    </row>
    <row r="60" spans="22:37" ht="8.25" hidden="1" customHeight="1" x14ac:dyDescent="0.2">
      <c r="V60" s="6"/>
      <c r="Z60" s="6"/>
      <c r="AA60" s="6"/>
      <c r="AC60" s="8" t="s">
        <v>477</v>
      </c>
      <c r="AE60" s="6"/>
      <c r="AF60" s="6"/>
      <c r="AG60" s="6"/>
      <c r="AH60" s="6"/>
      <c r="AI60" s="6"/>
      <c r="AJ60" s="6"/>
      <c r="AK60" s="9" t="s">
        <v>478</v>
      </c>
    </row>
    <row r="61" spans="22:37" ht="8.25" hidden="1" customHeight="1" x14ac:dyDescent="0.2">
      <c r="V61" s="6"/>
      <c r="Z61" s="6"/>
      <c r="AA61" s="6"/>
      <c r="AC61" s="8" t="s">
        <v>479</v>
      </c>
      <c r="AE61" s="6"/>
      <c r="AF61" s="6"/>
      <c r="AG61" s="6"/>
      <c r="AH61" s="6"/>
      <c r="AI61" s="6"/>
      <c r="AJ61" s="6"/>
      <c r="AK61" s="9" t="s">
        <v>480</v>
      </c>
    </row>
    <row r="62" spans="22:37" ht="8.25" hidden="1" customHeight="1" x14ac:dyDescent="0.2">
      <c r="V62" s="6"/>
      <c r="X62" s="8"/>
      <c r="Z62" s="6"/>
      <c r="AA62" s="6"/>
      <c r="AC62" s="6" t="s">
        <v>80</v>
      </c>
      <c r="AE62" s="6"/>
      <c r="AF62" s="6"/>
      <c r="AG62" s="6"/>
      <c r="AH62" s="6"/>
      <c r="AI62" s="6"/>
      <c r="AJ62" s="6"/>
      <c r="AK62" s="9" t="s">
        <v>481</v>
      </c>
    </row>
    <row r="63" spans="22:37" ht="8.25" hidden="1" customHeight="1" x14ac:dyDescent="0.2">
      <c r="V63" s="6"/>
      <c r="Z63" s="6"/>
      <c r="AA63" s="6"/>
      <c r="AC63" s="8" t="s">
        <v>482</v>
      </c>
      <c r="AE63" s="6"/>
      <c r="AF63" s="6"/>
      <c r="AG63" s="6"/>
      <c r="AH63" s="6"/>
      <c r="AI63" s="6"/>
      <c r="AJ63" s="6"/>
      <c r="AK63" s="9" t="s">
        <v>483</v>
      </c>
    </row>
    <row r="64" spans="22:37" ht="8.25" hidden="1" customHeight="1" x14ac:dyDescent="0.2">
      <c r="V64" s="6"/>
      <c r="Z64" s="6"/>
      <c r="AA64" s="6"/>
      <c r="AB64" s="8"/>
      <c r="AC64" s="8" t="s">
        <v>484</v>
      </c>
      <c r="AE64" s="6"/>
      <c r="AF64" s="6"/>
      <c r="AG64" s="6"/>
      <c r="AH64" s="6"/>
      <c r="AI64" s="6"/>
      <c r="AJ64" s="6"/>
      <c r="AK64" s="9" t="s">
        <v>485</v>
      </c>
    </row>
    <row r="65" spans="21:38" ht="8.25" hidden="1" customHeight="1" x14ac:dyDescent="0.2">
      <c r="V65" s="6"/>
      <c r="Z65" s="6"/>
      <c r="AA65" s="6"/>
      <c r="AC65" s="8" t="s">
        <v>486</v>
      </c>
      <c r="AE65" s="6"/>
      <c r="AF65" s="6"/>
      <c r="AG65" s="6"/>
      <c r="AH65" s="6"/>
      <c r="AI65" s="6"/>
      <c r="AJ65" s="6"/>
      <c r="AK65" s="9" t="s">
        <v>487</v>
      </c>
    </row>
    <row r="66" spans="21:38" ht="8.25" hidden="1" customHeight="1" x14ac:dyDescent="0.2">
      <c r="V66" s="6"/>
      <c r="Z66" s="6"/>
      <c r="AA66" s="6"/>
      <c r="AC66" s="8" t="s">
        <v>488</v>
      </c>
      <c r="AE66" s="6"/>
      <c r="AF66" s="6"/>
      <c r="AG66" s="6"/>
      <c r="AH66" s="6"/>
      <c r="AI66" s="6"/>
      <c r="AJ66" s="6"/>
      <c r="AK66" s="9" t="s">
        <v>489</v>
      </c>
    </row>
    <row r="67" spans="21:38" ht="8.25" hidden="1" customHeight="1" x14ac:dyDescent="0.2">
      <c r="V67" s="6"/>
      <c r="AA67" s="6"/>
      <c r="AC67" s="8" t="s">
        <v>490</v>
      </c>
      <c r="AE67" s="6"/>
      <c r="AF67" s="6"/>
      <c r="AG67" s="6"/>
      <c r="AH67" s="6"/>
      <c r="AI67" s="6"/>
      <c r="AJ67" s="6"/>
      <c r="AK67" s="9" t="s">
        <v>491</v>
      </c>
    </row>
    <row r="68" spans="21:38" ht="8.25" hidden="1" customHeight="1" x14ac:dyDescent="0.2">
      <c r="V68" s="6"/>
      <c r="AA68" s="6"/>
      <c r="AC68" s="8" t="s">
        <v>492</v>
      </c>
      <c r="AD68" s="8"/>
      <c r="AE68" s="6"/>
      <c r="AF68" s="6"/>
      <c r="AG68" s="6"/>
      <c r="AH68" s="6"/>
      <c r="AI68" s="6"/>
      <c r="AJ68" s="6"/>
      <c r="AK68" s="9" t="s">
        <v>493</v>
      </c>
    </row>
    <row r="69" spans="21:38" ht="8.25" hidden="1" customHeight="1" x14ac:dyDescent="0.2">
      <c r="V69" s="6"/>
      <c r="AA69" s="6"/>
      <c r="AC69" s="8" t="s">
        <v>494</v>
      </c>
      <c r="AE69" s="6"/>
      <c r="AF69" s="6"/>
      <c r="AG69" s="6"/>
      <c r="AH69" s="6"/>
      <c r="AI69" s="6"/>
      <c r="AJ69" s="6"/>
      <c r="AK69" s="9" t="s">
        <v>495</v>
      </c>
    </row>
    <row r="70" spans="21:38" ht="8.25" hidden="1" customHeight="1" x14ac:dyDescent="0.2">
      <c r="V70" s="6"/>
      <c r="AA70" s="6"/>
      <c r="AC70" s="8" t="s">
        <v>497</v>
      </c>
      <c r="AE70" s="6"/>
      <c r="AF70" s="6"/>
      <c r="AG70" s="6"/>
      <c r="AH70" s="6"/>
      <c r="AI70" s="6"/>
      <c r="AJ70" s="6"/>
      <c r="AK70" s="9" t="s">
        <v>496</v>
      </c>
    </row>
    <row r="71" spans="21:38" ht="8.25" hidden="1" customHeight="1" x14ac:dyDescent="0.2">
      <c r="AC71" s="8" t="s">
        <v>499</v>
      </c>
      <c r="AD71" s="6"/>
      <c r="AK71" s="9" t="s">
        <v>498</v>
      </c>
    </row>
    <row r="72" spans="21:38" ht="8.25" hidden="1" customHeight="1" x14ac:dyDescent="0.2">
      <c r="W72" s="13"/>
      <c r="Y72" s="6"/>
      <c r="Z72" s="13"/>
      <c r="AC72" s="8" t="s">
        <v>501</v>
      </c>
      <c r="AK72" s="9" t="s">
        <v>500</v>
      </c>
    </row>
    <row r="73" spans="21:38" ht="8.25" hidden="1" customHeight="1" x14ac:dyDescent="0.2">
      <c r="W73" s="13"/>
      <c r="Z73" s="13"/>
      <c r="AC73" s="8" t="s">
        <v>503</v>
      </c>
      <c r="AK73" s="9" t="s">
        <v>502</v>
      </c>
    </row>
    <row r="74" spans="21:38" ht="8.25" hidden="1" customHeight="1" x14ac:dyDescent="0.2">
      <c r="W74" s="13"/>
      <c r="Z74" s="13"/>
      <c r="AC74" s="8" t="s">
        <v>505</v>
      </c>
      <c r="AK74" s="9" t="s">
        <v>504</v>
      </c>
    </row>
    <row r="75" spans="21:38" ht="8.25" hidden="1" customHeight="1" x14ac:dyDescent="0.2">
      <c r="W75" s="13"/>
      <c r="Z75" s="13"/>
      <c r="AC75" s="8" t="s">
        <v>507</v>
      </c>
      <c r="AK75" s="9" t="s">
        <v>506</v>
      </c>
    </row>
    <row r="76" spans="21:38" ht="8.25"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8.25" hidden="1" customHeight="1" x14ac:dyDescent="0.2">
      <c r="U77" s="13"/>
      <c r="V77" s="13"/>
      <c r="W77" s="13"/>
      <c r="Y77" s="13"/>
      <c r="Z77" s="13"/>
      <c r="AA77" s="13"/>
      <c r="AB77" s="13"/>
      <c r="AD77" s="13"/>
      <c r="AE77" s="13"/>
      <c r="AF77" s="13"/>
      <c r="AG77" s="13"/>
      <c r="AH77" s="13"/>
      <c r="AI77" s="13"/>
      <c r="AJ77" s="13"/>
      <c r="AK77" s="9" t="s">
        <v>509</v>
      </c>
      <c r="AL77" s="13"/>
    </row>
    <row r="78" spans="21:38" ht="8.25" hidden="1" customHeight="1" x14ac:dyDescent="0.2">
      <c r="U78" s="13"/>
      <c r="V78" s="13"/>
      <c r="W78" s="13"/>
      <c r="X78" s="13"/>
      <c r="Y78" s="13"/>
      <c r="Z78" s="13"/>
      <c r="AA78" s="13"/>
      <c r="AB78" s="13"/>
      <c r="AD78" s="13"/>
      <c r="AE78" s="13"/>
      <c r="AF78" s="13"/>
      <c r="AG78" s="13"/>
      <c r="AH78" s="13"/>
      <c r="AI78" s="13"/>
      <c r="AJ78" s="13"/>
      <c r="AK78" s="9" t="s">
        <v>510</v>
      </c>
      <c r="AL78" s="13"/>
    </row>
    <row r="79" spans="21:38" ht="8.25" hidden="1" customHeight="1" x14ac:dyDescent="0.2">
      <c r="U79" s="13"/>
      <c r="V79" s="13"/>
      <c r="W79" s="13"/>
      <c r="X79" s="13"/>
      <c r="Y79" s="13"/>
      <c r="Z79" s="13"/>
      <c r="AA79" s="13"/>
      <c r="AB79" s="13"/>
      <c r="AD79" s="13"/>
      <c r="AE79" s="13"/>
      <c r="AF79" s="13"/>
      <c r="AG79" s="13"/>
      <c r="AH79" s="13"/>
      <c r="AI79" s="13"/>
      <c r="AJ79" s="13"/>
      <c r="AK79" s="9" t="s">
        <v>511</v>
      </c>
      <c r="AL79" s="13"/>
    </row>
    <row r="80" spans="21:38" ht="8.25" hidden="1" customHeight="1" x14ac:dyDescent="0.2">
      <c r="U80" s="13"/>
      <c r="V80" s="13"/>
      <c r="W80" s="13"/>
      <c r="X80" s="13"/>
      <c r="Y80" s="13"/>
      <c r="Z80" s="13"/>
      <c r="AA80" s="13"/>
      <c r="AB80" s="13"/>
      <c r="AD80" s="13"/>
      <c r="AE80" s="13"/>
      <c r="AF80" s="13"/>
      <c r="AG80" s="13"/>
      <c r="AH80" s="13"/>
      <c r="AI80" s="13"/>
      <c r="AJ80" s="13"/>
      <c r="AK80" s="9" t="s">
        <v>512</v>
      </c>
      <c r="AL80" s="13"/>
    </row>
    <row r="81" spans="1:38" ht="8.25" hidden="1" customHeight="1" x14ac:dyDescent="0.2">
      <c r="U81" s="13"/>
      <c r="V81" s="13"/>
      <c r="W81" s="13"/>
      <c r="X81" s="13"/>
      <c r="Y81" s="13"/>
      <c r="Z81" s="13"/>
      <c r="AA81" s="13"/>
      <c r="AB81" s="13"/>
      <c r="AD81" s="13"/>
      <c r="AE81" s="13"/>
      <c r="AF81" s="13"/>
      <c r="AG81" s="13"/>
      <c r="AH81" s="13"/>
      <c r="AI81" s="13"/>
      <c r="AJ81" s="13"/>
      <c r="AK81" s="9" t="s">
        <v>513</v>
      </c>
      <c r="AL81" s="13"/>
    </row>
    <row r="82" spans="1:38" ht="8.25" hidden="1" customHeight="1" x14ac:dyDescent="0.2">
      <c r="U82" s="13"/>
      <c r="V82" s="13"/>
      <c r="W82" s="13"/>
      <c r="X82" s="13"/>
      <c r="Y82" s="13"/>
      <c r="Z82" s="13"/>
      <c r="AA82" s="13"/>
      <c r="AB82" s="13"/>
      <c r="AD82" s="13"/>
      <c r="AE82" s="13"/>
      <c r="AF82" s="13"/>
      <c r="AG82" s="13"/>
      <c r="AH82" s="13"/>
      <c r="AI82" s="13"/>
      <c r="AJ82" s="13"/>
      <c r="AK82" s="9" t="s">
        <v>514</v>
      </c>
      <c r="AL82" s="13"/>
    </row>
    <row r="83" spans="1:38" ht="8.25" hidden="1" customHeight="1" x14ac:dyDescent="0.2">
      <c r="U83" s="13"/>
      <c r="V83" s="13"/>
      <c r="W83" s="13"/>
      <c r="X83" s="13"/>
      <c r="Y83" s="13"/>
      <c r="Z83" s="13"/>
      <c r="AA83" s="13"/>
      <c r="AB83" s="13"/>
      <c r="AD83" s="13"/>
      <c r="AE83" s="13"/>
      <c r="AF83" s="13"/>
      <c r="AG83" s="13"/>
      <c r="AH83" s="13"/>
      <c r="AI83" s="13"/>
      <c r="AJ83" s="13"/>
      <c r="AK83" s="9" t="s">
        <v>515</v>
      </c>
      <c r="AL83" s="13"/>
    </row>
    <row r="84" spans="1:38" ht="8.25" hidden="1" customHeight="1" x14ac:dyDescent="0.2">
      <c r="U84" s="13"/>
      <c r="V84" s="13"/>
      <c r="X84" s="13"/>
      <c r="Y84" s="13"/>
      <c r="AA84" s="13"/>
      <c r="AB84" s="13"/>
      <c r="AD84" s="13"/>
      <c r="AE84" s="13"/>
      <c r="AF84" s="13"/>
      <c r="AG84" s="13"/>
      <c r="AH84" s="13"/>
      <c r="AI84" s="13"/>
      <c r="AJ84" s="13"/>
      <c r="AK84" s="9" t="s">
        <v>516</v>
      </c>
      <c r="AL84" s="13"/>
    </row>
    <row r="85" spans="1:38" ht="8.25" hidden="1" customHeight="1" x14ac:dyDescent="0.2">
      <c r="U85" s="13"/>
      <c r="V85" s="13"/>
      <c r="X85" s="13"/>
      <c r="Y85" s="13"/>
      <c r="AA85" s="13"/>
      <c r="AB85" s="13"/>
      <c r="AD85" s="13"/>
      <c r="AE85" s="13"/>
      <c r="AF85" s="13"/>
      <c r="AG85" s="13"/>
      <c r="AH85" s="13"/>
      <c r="AI85" s="13"/>
      <c r="AJ85" s="13"/>
      <c r="AK85" s="6" t="s">
        <v>517</v>
      </c>
      <c r="AL85" s="13"/>
    </row>
    <row r="86" spans="1:38" ht="8.25" hidden="1" customHeight="1" x14ac:dyDescent="0.2">
      <c r="U86" s="13"/>
      <c r="V86" s="13"/>
      <c r="X86" s="13"/>
      <c r="Y86" s="13"/>
      <c r="AA86" s="13"/>
      <c r="AB86" s="13"/>
      <c r="AD86" s="13"/>
      <c r="AE86" s="13"/>
      <c r="AF86" s="13"/>
      <c r="AG86" s="13"/>
      <c r="AH86" s="13"/>
      <c r="AI86" s="13"/>
      <c r="AJ86" s="13"/>
      <c r="AK86" s="9" t="s">
        <v>518</v>
      </c>
      <c r="AL86" s="13"/>
    </row>
    <row r="87" spans="1:38" ht="8.25" hidden="1" customHeight="1" x14ac:dyDescent="0.2">
      <c r="U87" s="13"/>
      <c r="V87" s="13"/>
      <c r="X87" s="13"/>
      <c r="Y87" s="13"/>
      <c r="AA87" s="13"/>
      <c r="AB87" s="13"/>
      <c r="AD87" s="13"/>
      <c r="AE87" s="13"/>
      <c r="AF87" s="13"/>
      <c r="AG87" s="13"/>
      <c r="AH87" s="13"/>
      <c r="AI87" s="13"/>
      <c r="AJ87" s="13"/>
      <c r="AK87" s="6" t="s">
        <v>519</v>
      </c>
      <c r="AL87" s="13"/>
    </row>
    <row r="88" spans="1:38" ht="8.25" hidden="1" customHeight="1" x14ac:dyDescent="0.25">
      <c r="AK88" s="9" t="s">
        <v>520</v>
      </c>
    </row>
    <row r="89" spans="1:38" ht="8.25" hidden="1" customHeight="1" x14ac:dyDescent="0.25">
      <c r="AK89" s="9" t="s">
        <v>521</v>
      </c>
    </row>
    <row r="90" spans="1:38" ht="12" hidden="1" customHeight="1" x14ac:dyDescent="0.25">
      <c r="AK90" s="9" t="s">
        <v>522</v>
      </c>
    </row>
    <row r="91" spans="1:38" ht="12.75" hidden="1" customHeight="1" x14ac:dyDescent="0.25">
      <c r="AK91" s="9" t="s">
        <v>523</v>
      </c>
    </row>
    <row r="92" spans="1:38" ht="7.5"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766</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295"/>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c r="E98" s="296"/>
      <c r="F98" s="296"/>
      <c r="G98" s="296"/>
      <c r="H98" s="296"/>
      <c r="I98" s="297"/>
      <c r="J98" s="20"/>
      <c r="K98" s="293" t="s">
        <v>529</v>
      </c>
      <c r="L98" s="294"/>
      <c r="M98" s="295"/>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c r="E100" s="296"/>
      <c r="F100" s="296"/>
      <c r="G100" s="296"/>
      <c r="H100" s="296"/>
      <c r="I100" s="297"/>
      <c r="J100" s="18"/>
      <c r="K100" s="293" t="s">
        <v>531</v>
      </c>
      <c r="L100" s="294"/>
      <c r="M100" s="295"/>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c r="E102" s="296"/>
      <c r="F102" s="296"/>
      <c r="G102" s="296"/>
      <c r="H102" s="296"/>
      <c r="I102" s="297"/>
      <c r="J102" s="23"/>
      <c r="K102" s="293" t="s">
        <v>533</v>
      </c>
      <c r="L102" s="294"/>
      <c r="M102" s="295"/>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5"/>
      <c r="G104" s="299" t="s">
        <v>535</v>
      </c>
      <c r="H104" s="300"/>
      <c r="I104" s="46"/>
      <c r="J104" s="24"/>
      <c r="K104" s="301" t="s">
        <v>536</v>
      </c>
      <c r="L104" s="294"/>
      <c r="M104" s="48"/>
      <c r="N104" s="299" t="s">
        <v>537</v>
      </c>
      <c r="O104" s="299"/>
      <c r="P104" s="302"/>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c r="E106" s="306"/>
      <c r="F106" s="306"/>
      <c r="G106" s="306"/>
      <c r="H106" s="306"/>
      <c r="I106" s="307"/>
      <c r="J106" s="25"/>
      <c r="K106" s="308" t="s">
        <v>539</v>
      </c>
      <c r="L106" s="309"/>
      <c r="M106" s="417"/>
      <c r="N106" s="410"/>
      <c r="O106" s="308" t="s">
        <v>540</v>
      </c>
      <c r="P106" s="309"/>
      <c r="Q106" s="312"/>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c r="E108" s="316"/>
      <c r="F108" s="316"/>
      <c r="G108" s="316"/>
      <c r="H108" s="316"/>
      <c r="I108" s="317"/>
      <c r="J108" s="27"/>
      <c r="K108" s="294" t="s">
        <v>542</v>
      </c>
      <c r="L108" s="304"/>
      <c r="M108" s="318"/>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c r="E110" s="318"/>
      <c r="F110" s="318"/>
      <c r="G110" s="318"/>
      <c r="H110" s="318"/>
      <c r="I110" s="318"/>
      <c r="K110" s="293" t="s">
        <v>544</v>
      </c>
      <c r="L110" s="294"/>
      <c r="M110" s="318"/>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c r="E112" s="318"/>
      <c r="F112" s="318"/>
      <c r="G112" s="318"/>
      <c r="H112" s="318"/>
      <c r="I112" s="318"/>
      <c r="K112" s="293" t="s">
        <v>546</v>
      </c>
      <c r="L112" s="294"/>
      <c r="M112" s="318"/>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54"/>
      <c r="E114" s="293" t="s">
        <v>548</v>
      </c>
      <c r="F114" s="294"/>
      <c r="G114" s="54"/>
      <c r="H114" s="321" t="s">
        <v>549</v>
      </c>
      <c r="I114" s="320"/>
      <c r="J114" s="322"/>
      <c r="K114" s="323"/>
      <c r="L114" s="321" t="s">
        <v>713</v>
      </c>
      <c r="M114" s="324"/>
      <c r="N114" s="322"/>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794</v>
      </c>
      <c r="C116" s="325"/>
      <c r="D116" s="325"/>
      <c r="E116" s="325"/>
      <c r="F116" s="325"/>
      <c r="G116" s="325"/>
      <c r="H116" s="325"/>
      <c r="I116" s="325"/>
      <c r="J116" s="325"/>
      <c r="K116" s="325"/>
      <c r="L116" s="325"/>
      <c r="M116" s="325"/>
      <c r="N116" s="325"/>
      <c r="O116" s="325"/>
      <c r="P116" s="325"/>
      <c r="Q116" s="325"/>
      <c r="R116" s="325"/>
    </row>
    <row r="117" spans="1:37" ht="143.25" customHeight="1" x14ac:dyDescent="0.25">
      <c r="A117" s="14"/>
      <c r="B117" s="326" t="s">
        <v>818</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795</v>
      </c>
      <c r="C119" s="330"/>
      <c r="D119" s="330"/>
      <c r="E119" s="330"/>
      <c r="F119" s="330"/>
      <c r="G119" s="330"/>
      <c r="H119" s="330"/>
      <c r="I119" s="330"/>
      <c r="J119" s="330"/>
      <c r="K119" s="330"/>
      <c r="L119" s="330"/>
      <c r="M119" s="330"/>
      <c r="N119" s="330"/>
      <c r="O119" s="330"/>
      <c r="P119" s="330"/>
      <c r="Q119" s="330"/>
      <c r="R119" s="331"/>
      <c r="T119" s="29"/>
      <c r="U119" s="30"/>
      <c r="V119" s="30"/>
    </row>
    <row r="120" spans="1:37" ht="132.75" customHeight="1" x14ac:dyDescent="0.25">
      <c r="A120" s="14"/>
      <c r="B120" s="326" t="s">
        <v>796</v>
      </c>
      <c r="C120" s="327"/>
      <c r="D120" s="327"/>
      <c r="E120" s="327"/>
      <c r="F120" s="327"/>
      <c r="G120" s="327"/>
      <c r="H120" s="327"/>
      <c r="I120" s="327"/>
      <c r="J120" s="327"/>
      <c r="K120" s="327"/>
      <c r="L120" s="327"/>
      <c r="M120" s="327"/>
      <c r="N120" s="327"/>
      <c r="O120" s="327"/>
      <c r="P120" s="327"/>
      <c r="Q120" s="327"/>
      <c r="R120" s="328"/>
      <c r="T120" s="29"/>
      <c r="U120" s="30"/>
      <c r="V120" s="30"/>
      <c r="W120" s="31"/>
      <c r="Z120" s="31"/>
    </row>
    <row r="121" spans="1:37" ht="13.5" customHeight="1" x14ac:dyDescent="0.25">
      <c r="A121" s="14"/>
      <c r="B121" s="332" t="s">
        <v>550</v>
      </c>
      <c r="C121" s="332"/>
      <c r="D121" s="332"/>
      <c r="E121" s="333" t="s">
        <v>551</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553</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555</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386" t="s">
        <v>797</v>
      </c>
      <c r="C125" s="386"/>
      <c r="D125" s="386"/>
      <c r="E125" s="386"/>
      <c r="F125" s="386"/>
      <c r="G125" s="386"/>
      <c r="H125" s="386"/>
      <c r="I125" s="386"/>
      <c r="J125" s="386"/>
      <c r="K125" s="386"/>
      <c r="L125" s="386"/>
      <c r="M125" s="386"/>
      <c r="N125" s="386"/>
      <c r="O125" s="386"/>
      <c r="P125" s="386"/>
      <c r="Q125" s="386"/>
      <c r="R125" s="386"/>
      <c r="T125" s="29"/>
      <c r="U125" s="30"/>
      <c r="V125" s="30"/>
    </row>
    <row r="126" spans="1:37" ht="13.5" customHeight="1" x14ac:dyDescent="0.25">
      <c r="A126" s="14"/>
      <c r="B126" s="406" t="s">
        <v>837</v>
      </c>
      <c r="C126" s="406"/>
      <c r="D126" s="406"/>
      <c r="E126" s="406"/>
      <c r="F126" s="406"/>
      <c r="G126" s="406"/>
      <c r="H126" s="406"/>
      <c r="I126" s="406"/>
      <c r="J126" s="406"/>
      <c r="K126" s="406"/>
      <c r="L126" s="406"/>
      <c r="M126" s="406"/>
      <c r="N126" s="406"/>
      <c r="O126" s="406"/>
      <c r="P126" s="406"/>
      <c r="Q126" s="406"/>
      <c r="R126" s="406"/>
      <c r="T126" s="29"/>
      <c r="U126" s="30"/>
      <c r="V126" s="30"/>
    </row>
    <row r="127" spans="1:37" ht="136.5" customHeight="1" x14ac:dyDescent="0.25">
      <c r="A127" s="14"/>
      <c r="B127" s="407" t="s">
        <v>838</v>
      </c>
      <c r="C127" s="407"/>
      <c r="D127" s="407"/>
      <c r="E127" s="407"/>
      <c r="F127" s="407"/>
      <c r="G127" s="407"/>
      <c r="H127" s="407"/>
      <c r="I127" s="407"/>
      <c r="J127" s="407"/>
      <c r="K127" s="407"/>
      <c r="L127" s="407"/>
      <c r="M127" s="407"/>
      <c r="N127" s="407"/>
      <c r="O127" s="407"/>
      <c r="P127" s="407"/>
      <c r="Q127" s="407"/>
      <c r="R127" s="407"/>
      <c r="T127" s="29"/>
      <c r="U127" s="30" t="s">
        <v>801</v>
      </c>
      <c r="V127" s="30"/>
    </row>
    <row r="128" spans="1:37" ht="4.5" customHeight="1" x14ac:dyDescent="0.25">
      <c r="A128" s="14"/>
      <c r="B128" s="33"/>
      <c r="C128" s="33"/>
      <c r="D128" s="33"/>
      <c r="E128" s="33"/>
      <c r="F128" s="33"/>
      <c r="G128" s="33"/>
      <c r="H128" s="33"/>
      <c r="I128" s="33"/>
      <c r="J128" s="33"/>
      <c r="K128" s="33"/>
      <c r="L128" s="33"/>
      <c r="M128" s="33"/>
      <c r="N128" s="33"/>
      <c r="O128" s="33"/>
      <c r="P128" s="33"/>
      <c r="Q128" s="33"/>
      <c r="R128" s="14"/>
    </row>
    <row r="129" spans="1:37" ht="4.5" customHeight="1" x14ac:dyDescent="0.25">
      <c r="A129" s="14"/>
      <c r="B129" s="34"/>
      <c r="C129" s="34"/>
      <c r="D129" s="34"/>
      <c r="E129" s="33"/>
      <c r="F129" s="33"/>
      <c r="G129" s="33"/>
      <c r="H129" s="33"/>
      <c r="I129" s="33"/>
      <c r="J129" s="33"/>
      <c r="K129" s="33"/>
      <c r="L129" s="33"/>
      <c r="M129" s="33"/>
      <c r="N129" s="33"/>
      <c r="O129" s="33"/>
      <c r="P129" s="33"/>
      <c r="Q129" s="33"/>
      <c r="R129" s="14"/>
    </row>
    <row r="130" spans="1:37" ht="28.5" customHeight="1" x14ac:dyDescent="0.25">
      <c r="A130" s="14"/>
      <c r="B130" s="335" t="s">
        <v>809</v>
      </c>
      <c r="C130" s="335"/>
      <c r="D130" s="335"/>
      <c r="E130" s="335"/>
      <c r="F130" s="335"/>
      <c r="G130" s="335"/>
      <c r="H130" s="335"/>
      <c r="I130" s="335"/>
      <c r="J130" s="335"/>
      <c r="K130" s="335"/>
      <c r="L130" s="335"/>
      <c r="M130" s="335"/>
      <c r="N130" s="335"/>
      <c r="O130" s="335"/>
      <c r="P130" s="336"/>
      <c r="Q130" s="337" t="s">
        <v>810</v>
      </c>
      <c r="R130" s="337"/>
    </row>
    <row r="131" spans="1:37" ht="38.25" customHeight="1" x14ac:dyDescent="0.25">
      <c r="A131" s="14"/>
      <c r="B131" s="338"/>
      <c r="C131" s="338"/>
      <c r="D131" s="304" t="s">
        <v>594</v>
      </c>
      <c r="E131" s="304"/>
      <c r="F131" s="304" t="s">
        <v>556</v>
      </c>
      <c r="G131" s="304"/>
      <c r="H131" s="304" t="s">
        <v>557</v>
      </c>
      <c r="I131" s="304"/>
      <c r="J131" s="304" t="s">
        <v>558</v>
      </c>
      <c r="K131" s="304"/>
      <c r="L131" s="304" t="s">
        <v>559</v>
      </c>
      <c r="M131" s="304"/>
      <c r="N131" s="304" t="s">
        <v>560</v>
      </c>
      <c r="O131" s="304"/>
      <c r="P131" s="336"/>
      <c r="Q131" s="337"/>
      <c r="R131" s="337"/>
      <c r="AK131" s="31"/>
    </row>
    <row r="132" spans="1:37" ht="21" customHeight="1" x14ac:dyDescent="0.25">
      <c r="A132" s="14"/>
      <c r="B132" s="304" t="s">
        <v>561</v>
      </c>
      <c r="C132" s="304"/>
      <c r="D132" s="339"/>
      <c r="E132" s="339"/>
      <c r="F132" s="340"/>
      <c r="G132" s="340"/>
      <c r="H132" s="340"/>
      <c r="I132" s="340"/>
      <c r="J132" s="340"/>
      <c r="K132" s="340"/>
      <c r="L132" s="340"/>
      <c r="M132" s="340"/>
      <c r="N132" s="341">
        <f>SUM(D132:L132)</f>
        <v>0</v>
      </c>
      <c r="O132" s="341"/>
      <c r="P132" s="336"/>
      <c r="Q132" s="408"/>
      <c r="R132" s="408"/>
      <c r="S132" s="39"/>
      <c r="T132" s="39"/>
    </row>
    <row r="133" spans="1:37" ht="21" customHeight="1" x14ac:dyDescent="0.25">
      <c r="A133" s="14"/>
      <c r="B133" s="304" t="s">
        <v>562</v>
      </c>
      <c r="C133" s="304"/>
      <c r="D133" s="339"/>
      <c r="E133" s="339"/>
      <c r="F133" s="340"/>
      <c r="G133" s="340"/>
      <c r="H133" s="340"/>
      <c r="I133" s="340"/>
      <c r="J133" s="340"/>
      <c r="K133" s="340"/>
      <c r="L133" s="340"/>
      <c r="M133" s="340"/>
      <c r="N133" s="341">
        <f>SUM(D133:M133)</f>
        <v>0</v>
      </c>
      <c r="O133" s="341"/>
      <c r="P133" s="336"/>
      <c r="Q133" s="408"/>
      <c r="R133" s="408"/>
      <c r="S133" s="39"/>
      <c r="T133" s="39"/>
    </row>
    <row r="134" spans="1:37" ht="20.25" customHeight="1" x14ac:dyDescent="0.25">
      <c r="A134" s="14"/>
      <c r="B134" s="304" t="s">
        <v>563</v>
      </c>
      <c r="C134" s="304"/>
      <c r="D134" s="341">
        <f>SUM(D132:E133)</f>
        <v>0</v>
      </c>
      <c r="E134" s="341"/>
      <c r="F134" s="341">
        <f t="shared" ref="F134" si="0">SUM(F132:G133)</f>
        <v>0</v>
      </c>
      <c r="G134" s="341"/>
      <c r="H134" s="341">
        <f t="shared" ref="H134" si="1">SUM(H132:I133)</f>
        <v>0</v>
      </c>
      <c r="I134" s="341"/>
      <c r="J134" s="341">
        <f>SUM(J132:J133)</f>
        <v>0</v>
      </c>
      <c r="K134" s="341"/>
      <c r="L134" s="341">
        <f>SUM(L132:L133)</f>
        <v>0</v>
      </c>
      <c r="M134" s="341"/>
      <c r="N134" s="341">
        <f>SUM(D134:M134)</f>
        <v>0</v>
      </c>
      <c r="O134" s="341"/>
      <c r="P134" s="336"/>
      <c r="Q134" s="408"/>
      <c r="R134" s="408"/>
      <c r="S134" s="39"/>
      <c r="T134" s="39"/>
    </row>
    <row r="135" spans="1:37" ht="6.75" customHeight="1" x14ac:dyDescent="0.25">
      <c r="A135" s="14"/>
      <c r="B135" s="52"/>
      <c r="C135" s="52"/>
      <c r="D135" s="42"/>
      <c r="E135" s="42"/>
      <c r="F135" s="42"/>
      <c r="G135" s="42"/>
      <c r="H135" s="42"/>
      <c r="I135" s="42"/>
      <c r="J135" s="42"/>
      <c r="K135" s="42"/>
      <c r="L135" s="42"/>
      <c r="M135" s="42"/>
      <c r="N135" s="42"/>
      <c r="O135" s="42"/>
      <c r="P135" s="53"/>
      <c r="Q135" s="43"/>
      <c r="R135" s="43"/>
      <c r="S135" s="39"/>
      <c r="T135" s="39"/>
    </row>
    <row r="136" spans="1:37" ht="37.5" customHeight="1" x14ac:dyDescent="0.25">
      <c r="A136" s="14"/>
      <c r="B136" s="332" t="s">
        <v>811</v>
      </c>
      <c r="C136" s="332"/>
      <c r="D136" s="332"/>
      <c r="E136" s="332"/>
      <c r="F136" s="332"/>
      <c r="G136" s="332"/>
      <c r="H136" s="332"/>
      <c r="I136" s="332"/>
      <c r="J136" s="332"/>
      <c r="K136" s="332"/>
      <c r="L136" s="332"/>
      <c r="M136" s="332"/>
      <c r="N136" s="332"/>
      <c r="O136" s="332"/>
      <c r="P136" s="332"/>
      <c r="Q136" s="332"/>
      <c r="R136" s="332"/>
    </row>
    <row r="137" spans="1:37" ht="28.5" customHeight="1" x14ac:dyDescent="0.25">
      <c r="A137" s="14"/>
      <c r="B137" s="343"/>
      <c r="C137" s="344"/>
      <c r="D137" s="304" t="s">
        <v>746</v>
      </c>
      <c r="E137" s="304"/>
      <c r="F137" s="304"/>
      <c r="G137" s="304"/>
      <c r="H137" s="304"/>
      <c r="I137" s="304"/>
      <c r="J137" s="304"/>
      <c r="K137" s="304"/>
      <c r="L137" s="335" t="s">
        <v>799</v>
      </c>
      <c r="M137" s="335"/>
      <c r="N137" s="335"/>
      <c r="O137" s="335"/>
      <c r="P137" s="335"/>
      <c r="Q137" s="335"/>
      <c r="R137" s="335"/>
      <c r="AK137" s="31"/>
    </row>
    <row r="138" spans="1:37" ht="21" customHeight="1" x14ac:dyDescent="0.25">
      <c r="A138" s="14"/>
      <c r="B138" s="345"/>
      <c r="C138" s="346"/>
      <c r="D138" s="339"/>
      <c r="E138" s="339"/>
      <c r="F138" s="339"/>
      <c r="G138" s="339"/>
      <c r="H138" s="339"/>
      <c r="I138" s="339"/>
      <c r="J138" s="339"/>
      <c r="K138" s="339"/>
      <c r="L138" s="347" t="str">
        <f>IF(D138=0,"",D138/N134)</f>
        <v/>
      </c>
      <c r="M138" s="347"/>
      <c r="N138" s="347"/>
      <c r="O138" s="347"/>
      <c r="P138" s="347"/>
      <c r="Q138" s="347"/>
      <c r="R138" s="347"/>
      <c r="S138" s="39"/>
      <c r="T138" s="39"/>
    </row>
    <row r="139" spans="1:37" ht="6.75" customHeight="1" x14ac:dyDescent="0.25">
      <c r="A139" s="14"/>
      <c r="B139" s="34"/>
      <c r="C139" s="34"/>
      <c r="D139" s="33"/>
      <c r="E139" s="33"/>
      <c r="F139" s="33"/>
      <c r="G139" s="33"/>
      <c r="H139" s="33"/>
      <c r="I139" s="33"/>
      <c r="J139" s="33"/>
      <c r="K139" s="33"/>
      <c r="L139" s="33"/>
      <c r="M139" s="33"/>
      <c r="N139" s="33"/>
      <c r="O139" s="33"/>
      <c r="P139" s="33"/>
      <c r="Q139" s="33"/>
      <c r="R139" s="14"/>
    </row>
    <row r="140" spans="1:37" ht="38.25" customHeight="1" x14ac:dyDescent="0.25">
      <c r="A140" s="14"/>
      <c r="B140" s="348" t="s">
        <v>812</v>
      </c>
      <c r="C140" s="349"/>
      <c r="D140" s="349"/>
      <c r="E140" s="349"/>
      <c r="F140" s="349"/>
      <c r="G140" s="349"/>
      <c r="H140" s="349"/>
      <c r="I140" s="349"/>
      <c r="J140" s="349"/>
      <c r="K140" s="349"/>
      <c r="L140" s="349"/>
      <c r="M140" s="349"/>
      <c r="N140" s="349"/>
      <c r="O140" s="349"/>
      <c r="P140" s="349"/>
      <c r="Q140" s="349"/>
      <c r="R140" s="350"/>
    </row>
    <row r="141" spans="1:37" ht="28.5" customHeight="1" x14ac:dyDescent="0.25">
      <c r="A141" s="14"/>
      <c r="B141" s="343"/>
      <c r="C141" s="344"/>
      <c r="D141" s="304" t="s">
        <v>745</v>
      </c>
      <c r="E141" s="304"/>
      <c r="F141" s="304"/>
      <c r="G141" s="304"/>
      <c r="H141" s="304"/>
      <c r="I141" s="304"/>
      <c r="J141" s="304"/>
      <c r="K141" s="304"/>
      <c r="L141" s="335" t="s">
        <v>800</v>
      </c>
      <c r="M141" s="335"/>
      <c r="N141" s="335"/>
      <c r="O141" s="335"/>
      <c r="P141" s="335"/>
      <c r="Q141" s="335"/>
      <c r="R141" s="335"/>
      <c r="AK141" s="31"/>
    </row>
    <row r="142" spans="1:37" ht="21" customHeight="1" x14ac:dyDescent="0.25">
      <c r="A142" s="14"/>
      <c r="B142" s="345"/>
      <c r="C142" s="346"/>
      <c r="D142" s="351"/>
      <c r="E142" s="352"/>
      <c r="F142" s="352"/>
      <c r="G142" s="352"/>
      <c r="H142" s="352"/>
      <c r="I142" s="352"/>
      <c r="J142" s="352"/>
      <c r="K142" s="353"/>
      <c r="L142" s="354" t="str">
        <f>IF(D142=0,"",D142/Q132)</f>
        <v/>
      </c>
      <c r="M142" s="354"/>
      <c r="N142" s="354"/>
      <c r="O142" s="354"/>
      <c r="P142" s="354"/>
      <c r="Q142" s="354"/>
      <c r="R142" s="355"/>
      <c r="S142" s="39"/>
      <c r="T142" s="39"/>
    </row>
    <row r="143" spans="1:37" ht="4.5" customHeight="1" x14ac:dyDescent="0.25">
      <c r="A143" s="14"/>
      <c r="B143" s="34"/>
      <c r="C143" s="34"/>
      <c r="D143" s="33"/>
      <c r="E143" s="33"/>
      <c r="F143" s="33"/>
      <c r="G143" s="33"/>
      <c r="H143" s="33"/>
      <c r="I143" s="33"/>
      <c r="J143" s="33"/>
      <c r="K143" s="33"/>
      <c r="L143" s="33"/>
      <c r="M143" s="33"/>
      <c r="N143" s="33"/>
      <c r="O143" s="33"/>
      <c r="P143" s="33"/>
      <c r="Q143" s="33"/>
      <c r="R143" s="14"/>
    </row>
    <row r="144" spans="1:37" ht="2.25" customHeight="1" x14ac:dyDescent="0.25">
      <c r="A144" s="14"/>
      <c r="B144" s="34"/>
      <c r="C144" s="34"/>
      <c r="D144" s="33"/>
      <c r="E144" s="33"/>
      <c r="F144" s="33"/>
      <c r="G144" s="33"/>
      <c r="H144" s="33"/>
      <c r="I144" s="33"/>
      <c r="J144" s="33"/>
      <c r="K144" s="33"/>
      <c r="L144" s="33"/>
      <c r="M144" s="33"/>
      <c r="N144" s="33"/>
      <c r="O144" s="33"/>
      <c r="P144" s="33"/>
      <c r="Q144" s="33"/>
      <c r="R144" s="14"/>
    </row>
    <row r="145" spans="1:18" ht="13.5" customHeight="1" x14ac:dyDescent="0.25">
      <c r="A145" s="14"/>
      <c r="B145" s="325" t="s">
        <v>564</v>
      </c>
      <c r="C145" s="325"/>
      <c r="D145" s="325"/>
      <c r="E145" s="325"/>
      <c r="F145" s="325"/>
      <c r="G145" s="325"/>
      <c r="H145" s="325"/>
      <c r="I145" s="325"/>
      <c r="J145" s="325"/>
      <c r="K145" s="325"/>
      <c r="L145" s="325"/>
      <c r="M145" s="325"/>
      <c r="N145" s="325"/>
      <c r="O145" s="325"/>
      <c r="P145" s="325"/>
      <c r="Q145" s="325"/>
      <c r="R145" s="325"/>
    </row>
    <row r="146" spans="1:18" ht="42" customHeight="1" x14ac:dyDescent="0.25">
      <c r="A146" s="14"/>
      <c r="B146" s="319" t="s">
        <v>565</v>
      </c>
      <c r="C146" s="320"/>
      <c r="D146" s="356" t="s">
        <v>566</v>
      </c>
      <c r="E146" s="356"/>
      <c r="F146" s="356"/>
      <c r="G146" s="356"/>
      <c r="H146" s="357" t="s">
        <v>567</v>
      </c>
      <c r="I146" s="357"/>
      <c r="J146" s="35"/>
      <c r="K146" s="357" t="s">
        <v>568</v>
      </c>
      <c r="L146" s="357"/>
      <c r="M146" s="293" t="s">
        <v>569</v>
      </c>
      <c r="N146" s="301"/>
      <c r="O146" s="301"/>
      <c r="P146" s="294"/>
      <c r="Q146" s="357" t="s">
        <v>567</v>
      </c>
      <c r="R146" s="357"/>
    </row>
    <row r="147" spans="1:18" ht="35.25" customHeight="1" x14ac:dyDescent="0.25">
      <c r="A147" s="14"/>
      <c r="B147" s="41" t="s">
        <v>702</v>
      </c>
      <c r="C147" s="49"/>
      <c r="D147" s="41" t="s">
        <v>708</v>
      </c>
      <c r="E147" s="50"/>
      <c r="F147" s="41" t="s">
        <v>709</v>
      </c>
      <c r="G147" s="51"/>
      <c r="H147" s="41" t="s">
        <v>710</v>
      </c>
      <c r="I147" s="216">
        <f>C147*E147*G147</f>
        <v>0</v>
      </c>
      <c r="J147" s="36"/>
      <c r="K147" s="304" t="s">
        <v>570</v>
      </c>
      <c r="L147" s="304"/>
      <c r="M147" s="358" t="s">
        <v>571</v>
      </c>
      <c r="N147" s="359"/>
      <c r="O147" s="359"/>
      <c r="P147" s="360"/>
      <c r="Q147" s="404"/>
      <c r="R147" s="405"/>
    </row>
    <row r="148" spans="1:18" ht="38.25" customHeight="1" x14ac:dyDescent="0.25">
      <c r="A148" s="14"/>
      <c r="B148" s="41" t="s">
        <v>703</v>
      </c>
      <c r="C148" s="49"/>
      <c r="D148" s="41" t="s">
        <v>711</v>
      </c>
      <c r="E148" s="50"/>
      <c r="F148" s="41" t="s">
        <v>709</v>
      </c>
      <c r="G148" s="51"/>
      <c r="H148" s="41" t="s">
        <v>712</v>
      </c>
      <c r="I148" s="216">
        <f>C148*E148*G148</f>
        <v>0</v>
      </c>
      <c r="J148" s="36"/>
      <c r="K148" s="293" t="s">
        <v>572</v>
      </c>
      <c r="L148" s="294"/>
      <c r="M148" s="358" t="s">
        <v>573</v>
      </c>
      <c r="N148" s="359"/>
      <c r="O148" s="359"/>
      <c r="P148" s="360"/>
      <c r="Q148" s="404"/>
      <c r="R148" s="405"/>
    </row>
    <row r="149" spans="1:18" ht="37.5" customHeight="1" x14ac:dyDescent="0.25">
      <c r="A149" s="14"/>
      <c r="B149" s="335" t="s">
        <v>574</v>
      </c>
      <c r="C149" s="335"/>
      <c r="D149" s="358" t="s">
        <v>575</v>
      </c>
      <c r="E149" s="359"/>
      <c r="F149" s="359"/>
      <c r="G149" s="360"/>
      <c r="H149" s="399"/>
      <c r="I149" s="400"/>
      <c r="J149" s="36"/>
      <c r="K149" s="304" t="s">
        <v>576</v>
      </c>
      <c r="L149" s="304"/>
      <c r="M149" s="358" t="s">
        <v>720</v>
      </c>
      <c r="N149" s="359"/>
      <c r="O149" s="359"/>
      <c r="P149" s="360"/>
      <c r="Q149" s="404"/>
      <c r="R149" s="405"/>
    </row>
    <row r="150" spans="1:18" ht="30.75" customHeight="1" x14ac:dyDescent="0.25">
      <c r="A150" s="14"/>
      <c r="B150" s="335" t="s">
        <v>577</v>
      </c>
      <c r="C150" s="335"/>
      <c r="D150" s="358" t="s">
        <v>578</v>
      </c>
      <c r="E150" s="359"/>
      <c r="F150" s="359"/>
      <c r="G150" s="360"/>
      <c r="H150" s="399"/>
      <c r="I150" s="400"/>
      <c r="J150" s="36"/>
      <c r="K150" s="335" t="s">
        <v>579</v>
      </c>
      <c r="L150" s="335"/>
      <c r="M150" s="358" t="s">
        <v>723</v>
      </c>
      <c r="N150" s="359"/>
      <c r="O150" s="359"/>
      <c r="P150" s="360"/>
      <c r="Q150" s="404"/>
      <c r="R150" s="405"/>
    </row>
    <row r="151" spans="1:18" ht="30.75" customHeight="1" x14ac:dyDescent="0.25">
      <c r="A151" s="14"/>
      <c r="B151" s="335" t="s">
        <v>580</v>
      </c>
      <c r="C151" s="335"/>
      <c r="D151" s="358" t="s">
        <v>581</v>
      </c>
      <c r="E151" s="359"/>
      <c r="F151" s="359"/>
      <c r="G151" s="360"/>
      <c r="H151" s="399"/>
      <c r="I151" s="400"/>
      <c r="J151" s="36"/>
      <c r="K151" s="293" t="s">
        <v>582</v>
      </c>
      <c r="L151" s="301"/>
      <c r="M151" s="301"/>
      <c r="N151" s="301"/>
      <c r="O151" s="301"/>
      <c r="P151" s="294"/>
      <c r="Q151" s="396">
        <f>SUM(Q147:R150)</f>
        <v>0</v>
      </c>
      <c r="R151" s="396"/>
    </row>
    <row r="152" spans="1:18" ht="30" customHeight="1" x14ac:dyDescent="0.25">
      <c r="A152" s="14"/>
      <c r="B152" s="335" t="s">
        <v>583</v>
      </c>
      <c r="C152" s="335"/>
      <c r="D152" s="358" t="s">
        <v>584</v>
      </c>
      <c r="E152" s="359"/>
      <c r="F152" s="359"/>
      <c r="G152" s="360"/>
      <c r="H152" s="399"/>
      <c r="I152" s="400"/>
      <c r="J152" s="36"/>
      <c r="K152" s="357" t="s">
        <v>585</v>
      </c>
      <c r="L152" s="357"/>
      <c r="M152" s="293" t="s">
        <v>569</v>
      </c>
      <c r="N152" s="301"/>
      <c r="O152" s="301"/>
      <c r="P152" s="294"/>
      <c r="Q152" s="357" t="s">
        <v>567</v>
      </c>
      <c r="R152" s="357"/>
    </row>
    <row r="153" spans="1:18" ht="27.75" customHeight="1" x14ac:dyDescent="0.25">
      <c r="A153" s="14"/>
      <c r="B153" s="335" t="s">
        <v>579</v>
      </c>
      <c r="C153" s="335"/>
      <c r="D153" s="358" t="s">
        <v>586</v>
      </c>
      <c r="E153" s="359"/>
      <c r="F153" s="359"/>
      <c r="G153" s="360"/>
      <c r="H153" s="399"/>
      <c r="I153" s="400"/>
      <c r="J153" s="36"/>
      <c r="K153" s="304" t="s">
        <v>570</v>
      </c>
      <c r="L153" s="304"/>
      <c r="M153" s="358" t="s">
        <v>587</v>
      </c>
      <c r="N153" s="359"/>
      <c r="O153" s="359"/>
      <c r="P153" s="360"/>
      <c r="Q153" s="403"/>
      <c r="R153" s="403"/>
    </row>
    <row r="154" spans="1:18" ht="27.75" customHeight="1" x14ac:dyDescent="0.25">
      <c r="A154" s="14"/>
      <c r="B154" s="335" t="s">
        <v>579</v>
      </c>
      <c r="C154" s="335"/>
      <c r="D154" s="358" t="s">
        <v>586</v>
      </c>
      <c r="E154" s="359"/>
      <c r="F154" s="359"/>
      <c r="G154" s="360"/>
      <c r="H154" s="399"/>
      <c r="I154" s="400"/>
      <c r="J154" s="36"/>
      <c r="K154" s="293" t="s">
        <v>572</v>
      </c>
      <c r="L154" s="294"/>
      <c r="M154" s="358" t="s">
        <v>721</v>
      </c>
      <c r="N154" s="359"/>
      <c r="O154" s="359"/>
      <c r="P154" s="360"/>
      <c r="Q154" s="404"/>
      <c r="R154" s="405"/>
    </row>
    <row r="155" spans="1:18" ht="27" customHeight="1" x14ac:dyDescent="0.25">
      <c r="A155" s="14"/>
      <c r="B155" s="335" t="s">
        <v>579</v>
      </c>
      <c r="C155" s="335"/>
      <c r="D155" s="358" t="s">
        <v>586</v>
      </c>
      <c r="E155" s="359"/>
      <c r="F155" s="359"/>
      <c r="G155" s="360"/>
      <c r="H155" s="399"/>
      <c r="I155" s="400"/>
      <c r="J155" s="36"/>
      <c r="K155" s="304" t="s">
        <v>588</v>
      </c>
      <c r="L155" s="304"/>
      <c r="M155" s="358" t="s">
        <v>589</v>
      </c>
      <c r="N155" s="359"/>
      <c r="O155" s="359"/>
      <c r="P155" s="360"/>
      <c r="Q155" s="403"/>
      <c r="R155" s="403"/>
    </row>
    <row r="156" spans="1:18" ht="26.25" customHeight="1" x14ac:dyDescent="0.25">
      <c r="A156" s="14"/>
      <c r="B156" s="335" t="s">
        <v>579</v>
      </c>
      <c r="C156" s="335"/>
      <c r="D156" s="358" t="s">
        <v>586</v>
      </c>
      <c r="E156" s="359"/>
      <c r="F156" s="359"/>
      <c r="G156" s="360"/>
      <c r="H156" s="399"/>
      <c r="I156" s="400"/>
      <c r="J156" s="36"/>
      <c r="K156" s="293" t="s">
        <v>579</v>
      </c>
      <c r="L156" s="294"/>
      <c r="M156" s="358" t="s">
        <v>722</v>
      </c>
      <c r="N156" s="359"/>
      <c r="O156" s="359"/>
      <c r="P156" s="360"/>
      <c r="Q156" s="401"/>
      <c r="R156" s="402"/>
    </row>
    <row r="157" spans="1:18" ht="19.5" customHeight="1" x14ac:dyDescent="0.25">
      <c r="A157" s="14"/>
      <c r="B157" s="304" t="s">
        <v>590</v>
      </c>
      <c r="C157" s="304"/>
      <c r="D157" s="304"/>
      <c r="E157" s="304"/>
      <c r="F157" s="304"/>
      <c r="G157" s="304"/>
      <c r="H157" s="394">
        <f>SUM(H147:I156)</f>
        <v>0</v>
      </c>
      <c r="I157" s="395"/>
      <c r="J157" s="35"/>
      <c r="K157" s="293" t="s">
        <v>591</v>
      </c>
      <c r="L157" s="301"/>
      <c r="M157" s="301"/>
      <c r="N157" s="301"/>
      <c r="O157" s="301"/>
      <c r="P157" s="294"/>
      <c r="Q157" s="396">
        <f>SUM(Q153:R156)</f>
        <v>0</v>
      </c>
      <c r="R157" s="396"/>
    </row>
    <row r="158" spans="1:18" ht="13.5" customHeight="1" x14ac:dyDescent="0.25">
      <c r="A158" s="14"/>
      <c r="B158" s="26"/>
      <c r="C158" s="26"/>
      <c r="D158" s="26"/>
      <c r="E158" s="26"/>
      <c r="F158" s="26"/>
      <c r="G158" s="26"/>
      <c r="H158" s="26"/>
      <c r="I158" s="26"/>
      <c r="J158" s="35"/>
      <c r="K158" s="304" t="s">
        <v>592</v>
      </c>
      <c r="L158" s="304"/>
      <c r="M158" s="304"/>
      <c r="N158" s="304"/>
      <c r="O158" s="304"/>
      <c r="P158" s="304"/>
      <c r="Q158" s="397">
        <f>Q151+Q157</f>
        <v>0</v>
      </c>
      <c r="R158" s="398"/>
    </row>
    <row r="159" spans="1:18" ht="4.5" customHeight="1" x14ac:dyDescent="0.25">
      <c r="A159" s="14"/>
      <c r="B159" s="26"/>
      <c r="C159" s="26"/>
      <c r="D159" s="26"/>
      <c r="E159" s="26"/>
      <c r="F159" s="26"/>
      <c r="G159" s="26"/>
      <c r="H159" s="26"/>
      <c r="I159" s="26"/>
      <c r="J159" s="35"/>
      <c r="K159" s="26"/>
      <c r="L159" s="26"/>
      <c r="M159" s="26"/>
      <c r="N159" s="26"/>
      <c r="O159" s="26"/>
      <c r="P159" s="26"/>
      <c r="Q159" s="26"/>
      <c r="R159" s="26"/>
    </row>
    <row r="160" spans="1:18" ht="15" customHeight="1" x14ac:dyDescent="0.25">
      <c r="A160" s="14"/>
      <c r="B160" s="375" t="s">
        <v>817</v>
      </c>
      <c r="C160" s="375"/>
      <c r="D160" s="375"/>
      <c r="E160" s="375"/>
      <c r="F160" s="375"/>
      <c r="G160" s="375"/>
      <c r="H160" s="375"/>
      <c r="I160" s="375"/>
      <c r="J160" s="375"/>
      <c r="K160" s="375"/>
      <c r="L160" s="375"/>
      <c r="M160" s="375"/>
      <c r="N160" s="375"/>
      <c r="O160" s="375"/>
      <c r="P160" s="375"/>
      <c r="Q160" s="387">
        <f>H157-Q158</f>
        <v>0</v>
      </c>
      <c r="R160" s="387"/>
    </row>
    <row r="161" spans="1:18" ht="5.25" customHeight="1" x14ac:dyDescent="0.25">
      <c r="A161" s="14"/>
      <c r="B161" s="44"/>
      <c r="C161" s="44"/>
      <c r="D161" s="44"/>
      <c r="E161" s="44"/>
      <c r="F161" s="44"/>
      <c r="G161" s="44"/>
      <c r="H161" s="44"/>
      <c r="I161" s="44"/>
      <c r="J161" s="44"/>
      <c r="K161" s="44"/>
      <c r="L161" s="44"/>
      <c r="M161" s="44"/>
      <c r="N161" s="44"/>
      <c r="O161" s="44"/>
      <c r="P161" s="44"/>
      <c r="Q161" s="45"/>
      <c r="R161" s="45"/>
    </row>
    <row r="162" spans="1:18" ht="15" customHeight="1" x14ac:dyDescent="0.25">
      <c r="A162" s="14"/>
      <c r="B162" s="375" t="s">
        <v>753</v>
      </c>
      <c r="C162" s="375"/>
      <c r="D162" s="375"/>
      <c r="E162" s="375"/>
      <c r="F162" s="375"/>
      <c r="G162" s="375"/>
      <c r="H162" s="375"/>
      <c r="I162" s="375"/>
      <c r="J162" s="375"/>
      <c r="K162" s="375"/>
      <c r="L162" s="375"/>
      <c r="M162" s="375"/>
      <c r="N162" s="375"/>
      <c r="O162" s="375"/>
      <c r="P162" s="375"/>
      <c r="Q162" s="396">
        <f>IF(D138=0,0,Q160/D138)</f>
        <v>0</v>
      </c>
      <c r="R162" s="396"/>
    </row>
    <row r="163" spans="1:18" ht="4.5" customHeight="1" x14ac:dyDescent="0.25"/>
    <row r="164" spans="1:18" ht="15" hidden="1" customHeight="1" x14ac:dyDescent="0.25">
      <c r="A164" s="14"/>
      <c r="B164" s="411" t="s">
        <v>754</v>
      </c>
      <c r="C164" s="412"/>
      <c r="D164" s="412"/>
      <c r="E164" s="412"/>
      <c r="F164" s="412"/>
      <c r="G164" s="412"/>
      <c r="H164" s="412"/>
      <c r="I164" s="412"/>
      <c r="J164" s="412"/>
      <c r="K164" s="412"/>
      <c r="L164" s="412"/>
      <c r="M164" s="412"/>
      <c r="N164" s="412"/>
      <c r="O164" s="412"/>
      <c r="P164" s="413"/>
      <c r="Q164" s="397">
        <f>IF(D138=0,0,H157/D138)</f>
        <v>0</v>
      </c>
      <c r="R164" s="398"/>
    </row>
    <row r="165" spans="1:18" ht="8.25" customHeight="1" x14ac:dyDescent="0.25">
      <c r="A165" s="14"/>
      <c r="B165" s="34"/>
      <c r="C165" s="34"/>
      <c r="D165" s="34"/>
      <c r="E165" s="34"/>
      <c r="F165" s="34"/>
      <c r="G165" s="34"/>
      <c r="H165" s="34"/>
      <c r="I165" s="34"/>
      <c r="J165" s="34"/>
      <c r="K165" s="34"/>
      <c r="L165" s="34"/>
      <c r="M165" s="34"/>
      <c r="N165" s="34"/>
      <c r="O165" s="34"/>
      <c r="P165" s="34"/>
      <c r="Q165" s="34"/>
      <c r="R165" s="26"/>
    </row>
    <row r="166" spans="1:18" ht="15" customHeight="1" x14ac:dyDescent="0.25">
      <c r="B166" s="377" t="s">
        <v>739</v>
      </c>
      <c r="C166" s="378"/>
      <c r="D166" s="378"/>
      <c r="E166" s="378"/>
      <c r="F166" s="378"/>
      <c r="G166" s="378"/>
      <c r="H166" s="378"/>
      <c r="I166" s="378"/>
      <c r="J166" s="378"/>
      <c r="K166" s="378"/>
      <c r="L166" s="378"/>
      <c r="M166" s="378"/>
      <c r="N166" s="378"/>
      <c r="O166" s="378"/>
      <c r="P166" s="379"/>
      <c r="Q166" s="388">
        <f>IF(N134=0,0,Q160/N134)</f>
        <v>0</v>
      </c>
      <c r="R166" s="389"/>
    </row>
    <row r="167" spans="1:18" ht="4.5" customHeight="1" x14ac:dyDescent="0.25">
      <c r="B167" s="37"/>
      <c r="C167" s="37"/>
      <c r="D167" s="37"/>
      <c r="E167" s="37"/>
      <c r="F167" s="37"/>
      <c r="G167" s="37"/>
      <c r="H167" s="37"/>
      <c r="I167" s="37"/>
      <c r="J167" s="37"/>
      <c r="K167" s="37"/>
      <c r="L167" s="37"/>
      <c r="M167" s="37"/>
      <c r="N167" s="37"/>
      <c r="O167" s="37"/>
      <c r="P167" s="37"/>
      <c r="Q167" s="37"/>
      <c r="R167" s="37"/>
    </row>
    <row r="168" spans="1:18" ht="12" hidden="1" customHeight="1" x14ac:dyDescent="0.25">
      <c r="B168" s="390" t="s">
        <v>740</v>
      </c>
      <c r="C168" s="390"/>
      <c r="D168" s="390"/>
      <c r="E168" s="390"/>
      <c r="F168" s="390"/>
      <c r="G168" s="390"/>
      <c r="H168" s="390"/>
      <c r="I168" s="390"/>
      <c r="J168" s="390"/>
      <c r="K168" s="390"/>
      <c r="L168" s="390"/>
      <c r="M168" s="390"/>
      <c r="N168" s="390"/>
      <c r="O168" s="390"/>
      <c r="P168" s="391"/>
      <c r="Q168" s="392">
        <f>IF(N134=0,0,H157/N134)</f>
        <v>0</v>
      </c>
      <c r="R168" s="393"/>
    </row>
    <row r="169" spans="1:18" s="31" customFormat="1" ht="4.5" hidden="1" customHeight="1" x14ac:dyDescent="0.25">
      <c r="B169" s="52"/>
      <c r="C169" s="52"/>
      <c r="D169" s="52"/>
      <c r="E169" s="52"/>
      <c r="F169" s="52"/>
      <c r="G169" s="52"/>
      <c r="H169" s="52"/>
      <c r="I169" s="52"/>
      <c r="J169" s="52"/>
      <c r="K169" s="52"/>
      <c r="L169" s="52"/>
      <c r="M169" s="52"/>
      <c r="N169" s="52"/>
      <c r="O169" s="52"/>
      <c r="P169" s="52"/>
      <c r="Q169" s="56"/>
      <c r="R169" s="56"/>
    </row>
    <row r="170" spans="1:18" ht="15" hidden="1" customHeight="1" x14ac:dyDescent="0.25">
      <c r="A170" s="14"/>
      <c r="B170" s="414" t="s">
        <v>752</v>
      </c>
      <c r="C170" s="415"/>
      <c r="D170" s="415"/>
      <c r="E170" s="415"/>
      <c r="F170" s="415"/>
      <c r="G170" s="415"/>
      <c r="H170" s="415"/>
      <c r="I170" s="415"/>
      <c r="J170" s="415"/>
      <c r="K170" s="415"/>
      <c r="L170" s="415"/>
      <c r="M170" s="415"/>
      <c r="N170" s="415"/>
      <c r="O170" s="415"/>
      <c r="P170" s="416"/>
      <c r="Q170" s="397">
        <f>IF(D142=0,0,H157/D142)</f>
        <v>0</v>
      </c>
      <c r="R170" s="398"/>
    </row>
    <row r="171" spans="1:18" ht="4.5" customHeight="1" x14ac:dyDescent="0.25"/>
    <row r="172" spans="1:18" ht="15" customHeight="1" x14ac:dyDescent="0.25">
      <c r="A172" s="14"/>
      <c r="B172" s="377" t="s">
        <v>751</v>
      </c>
      <c r="C172" s="378"/>
      <c r="D172" s="378"/>
      <c r="E172" s="378"/>
      <c r="F172" s="378"/>
      <c r="G172" s="378"/>
      <c r="H172" s="378"/>
      <c r="I172" s="378"/>
      <c r="J172" s="378"/>
      <c r="K172" s="378"/>
      <c r="L172" s="378"/>
      <c r="M172" s="378"/>
      <c r="N172" s="378"/>
      <c r="O172" s="378"/>
      <c r="P172" s="379"/>
      <c r="Q172" s="397">
        <f>IF(D142=0,0,Q160/D142)</f>
        <v>0</v>
      </c>
      <c r="R172" s="398"/>
    </row>
    <row r="173" spans="1:18" ht="4.5" customHeight="1" x14ac:dyDescent="0.25"/>
    <row r="174" spans="1:18" ht="4.5" customHeight="1" x14ac:dyDescent="0.25"/>
  </sheetData>
  <sheetProtection sheet="1" objects="1" scenarios="1"/>
  <mergeCells count="183">
    <mergeCell ref="B172:P172"/>
    <mergeCell ref="Q172:R172"/>
    <mergeCell ref="B166:P166"/>
    <mergeCell ref="Q166:R166"/>
    <mergeCell ref="B168:P168"/>
    <mergeCell ref="Q168:R168"/>
    <mergeCell ref="B170:P170"/>
    <mergeCell ref="Q170:R170"/>
    <mergeCell ref="B160:P160"/>
    <mergeCell ref="Q160:R160"/>
    <mergeCell ref="B162:P162"/>
    <mergeCell ref="Q162:R162"/>
    <mergeCell ref="B164:P164"/>
    <mergeCell ref="Q164:R164"/>
    <mergeCell ref="B157:G157"/>
    <mergeCell ref="H157:I157"/>
    <mergeCell ref="K157:P157"/>
    <mergeCell ref="Q157:R157"/>
    <mergeCell ref="K158:P158"/>
    <mergeCell ref="Q158:R158"/>
    <mergeCell ref="B156:C156"/>
    <mergeCell ref="D156:G156"/>
    <mergeCell ref="H156:I156"/>
    <mergeCell ref="K156:L156"/>
    <mergeCell ref="M156:P156"/>
    <mergeCell ref="Q156:R156"/>
    <mergeCell ref="B155:C155"/>
    <mergeCell ref="D155:G155"/>
    <mergeCell ref="H155:I155"/>
    <mergeCell ref="K155:L155"/>
    <mergeCell ref="M155:P155"/>
    <mergeCell ref="Q155:R155"/>
    <mergeCell ref="B154:C154"/>
    <mergeCell ref="D154:G154"/>
    <mergeCell ref="H154:I154"/>
    <mergeCell ref="K154:L154"/>
    <mergeCell ref="M154:P154"/>
    <mergeCell ref="Q154:R154"/>
    <mergeCell ref="Q152:R152"/>
    <mergeCell ref="B153:C153"/>
    <mergeCell ref="D153:G153"/>
    <mergeCell ref="H153:I153"/>
    <mergeCell ref="K153:L153"/>
    <mergeCell ref="M153:P153"/>
    <mergeCell ref="Q153:R153"/>
    <mergeCell ref="B151:C151"/>
    <mergeCell ref="D151:G151"/>
    <mergeCell ref="H151:I151"/>
    <mergeCell ref="K151:P151"/>
    <mergeCell ref="Q151:R151"/>
    <mergeCell ref="B152:C152"/>
    <mergeCell ref="D152:G152"/>
    <mergeCell ref="H152:I152"/>
    <mergeCell ref="K152:L152"/>
    <mergeCell ref="M152:P152"/>
    <mergeCell ref="B150:C150"/>
    <mergeCell ref="D150:G150"/>
    <mergeCell ref="H150:I150"/>
    <mergeCell ref="K150:L150"/>
    <mergeCell ref="M150:P150"/>
    <mergeCell ref="Q150:R150"/>
    <mergeCell ref="B149:C149"/>
    <mergeCell ref="D149:G149"/>
    <mergeCell ref="H149:I149"/>
    <mergeCell ref="K149:L149"/>
    <mergeCell ref="M149:P149"/>
    <mergeCell ref="Q149:R149"/>
    <mergeCell ref="K147:L147"/>
    <mergeCell ref="M147:P147"/>
    <mergeCell ref="Q147:R147"/>
    <mergeCell ref="K148:L148"/>
    <mergeCell ref="M148:P148"/>
    <mergeCell ref="Q148:R148"/>
    <mergeCell ref="B145:R145"/>
    <mergeCell ref="B146:C146"/>
    <mergeCell ref="D146:G146"/>
    <mergeCell ref="H146:I146"/>
    <mergeCell ref="K146:L146"/>
    <mergeCell ref="M146:P146"/>
    <mergeCell ref="Q146:R146"/>
    <mergeCell ref="B141:C142"/>
    <mergeCell ref="D141:K141"/>
    <mergeCell ref="L141:R141"/>
    <mergeCell ref="D142:K142"/>
    <mergeCell ref="L142:R142"/>
    <mergeCell ref="B136:R136"/>
    <mergeCell ref="B137:C138"/>
    <mergeCell ref="D137:K137"/>
    <mergeCell ref="L137:R137"/>
    <mergeCell ref="D138:K138"/>
    <mergeCell ref="L138:R138"/>
    <mergeCell ref="N133:O133"/>
    <mergeCell ref="B134:C134"/>
    <mergeCell ref="B132:C132"/>
    <mergeCell ref="D132:E132"/>
    <mergeCell ref="F132:G132"/>
    <mergeCell ref="H132:I132"/>
    <mergeCell ref="J132:K132"/>
    <mergeCell ref="L132:M132"/>
    <mergeCell ref="B140:R140"/>
    <mergeCell ref="B130:O130"/>
    <mergeCell ref="P130:P134"/>
    <mergeCell ref="Q130:R131"/>
    <mergeCell ref="B131:C131"/>
    <mergeCell ref="D131:E131"/>
    <mergeCell ref="F131:G131"/>
    <mergeCell ref="H131:I131"/>
    <mergeCell ref="J131:K131"/>
    <mergeCell ref="L131:M131"/>
    <mergeCell ref="N131:O131"/>
    <mergeCell ref="D134:E134"/>
    <mergeCell ref="F134:G134"/>
    <mergeCell ref="H134:I134"/>
    <mergeCell ref="J134:K134"/>
    <mergeCell ref="L134:M134"/>
    <mergeCell ref="N134:O134"/>
    <mergeCell ref="N132:O132"/>
    <mergeCell ref="Q132:R134"/>
    <mergeCell ref="B133:C133"/>
    <mergeCell ref="D133:E133"/>
    <mergeCell ref="F133:G133"/>
    <mergeCell ref="H133:I133"/>
    <mergeCell ref="J133:K133"/>
    <mergeCell ref="L133:M133"/>
    <mergeCell ref="B122:D122"/>
    <mergeCell ref="E122:R122"/>
    <mergeCell ref="B123:D123"/>
    <mergeCell ref="E123:R123"/>
    <mergeCell ref="B125:R125"/>
    <mergeCell ref="B127:R127"/>
    <mergeCell ref="P114:Q114"/>
    <mergeCell ref="B116:R116"/>
    <mergeCell ref="B117:R117"/>
    <mergeCell ref="B119:R119"/>
    <mergeCell ref="B120:R120"/>
    <mergeCell ref="B121:D121"/>
    <mergeCell ref="E121:R121"/>
    <mergeCell ref="B126:R126"/>
    <mergeCell ref="B112:C112"/>
    <mergeCell ref="D112:I112"/>
    <mergeCell ref="K112:L112"/>
    <mergeCell ref="M112:R112"/>
    <mergeCell ref="B114:C114"/>
    <mergeCell ref="E114:F114"/>
    <mergeCell ref="H114:I114"/>
    <mergeCell ref="J114:K114"/>
    <mergeCell ref="L114:M114"/>
    <mergeCell ref="N114:O114"/>
    <mergeCell ref="B108:C108"/>
    <mergeCell ref="D108:I108"/>
    <mergeCell ref="K108:L108"/>
    <mergeCell ref="M108:R108"/>
    <mergeCell ref="B110:C110"/>
    <mergeCell ref="D110:I110"/>
    <mergeCell ref="K110:L110"/>
    <mergeCell ref="M110:R110"/>
    <mergeCell ref="B106:C106"/>
    <mergeCell ref="D106:I106"/>
    <mergeCell ref="K106:L106"/>
    <mergeCell ref="M106:N106"/>
    <mergeCell ref="O106:P106"/>
    <mergeCell ref="Q106:R106"/>
    <mergeCell ref="B95:R95"/>
    <mergeCell ref="B96:C96"/>
    <mergeCell ref="D96:R96"/>
    <mergeCell ref="B98:C98"/>
    <mergeCell ref="D98:I98"/>
    <mergeCell ref="K98:L98"/>
    <mergeCell ref="M98:R98"/>
    <mergeCell ref="B104:C104"/>
    <mergeCell ref="D104:E104"/>
    <mergeCell ref="G104:H104"/>
    <mergeCell ref="K104:L104"/>
    <mergeCell ref="N104:O104"/>
    <mergeCell ref="P104:R104"/>
    <mergeCell ref="B100:C100"/>
    <mergeCell ref="D100:I100"/>
    <mergeCell ref="K100:L100"/>
    <mergeCell ref="M100:R100"/>
    <mergeCell ref="B102:C102"/>
    <mergeCell ref="D102:I102"/>
    <mergeCell ref="K102:L102"/>
    <mergeCell ref="M102:R102"/>
  </mergeCells>
  <conditionalFormatting sqref="B123 D104">
    <cfRule type="cellIs" dxfId="3" priority="1" stopIfTrue="1" operator="equal">
      <formula>0</formula>
    </cfRule>
  </conditionalFormatting>
  <dataValidations count="15">
    <dataValidation type="list" allowBlank="1" showInputMessage="1" showErrorMessage="1" sqref="J114:K114">
      <formula1>$AO$3:$AO$9</formula1>
    </dataValidation>
    <dataValidation type="list" allowBlank="1" showInputMessage="1" showErrorMessage="1" sqref="R114">
      <formula1>$AL$98:$AL$103</formula1>
    </dataValidation>
    <dataValidation type="list" allowBlank="1" showInputMessage="1" showErrorMessage="1" sqref="D112:I112">
      <formula1>$AN$3:$AN$6</formula1>
    </dataValidation>
    <dataValidation allowBlank="1" showErrorMessage="1" sqref="D98 M108 M106 D106 M112"/>
    <dataValidation type="list" allowBlank="1" showInputMessage="1" showErrorMessage="1" sqref="M98:R98">
      <formula1>Region</formula1>
    </dataValidation>
    <dataValidation type="list" allowBlank="1" showInputMessage="1" showErrorMessage="1" sqref="M102:R102">
      <formula1>NoofSessions</formula1>
    </dataValidation>
    <dataValidation type="list" allowBlank="1" showInputMessage="1" showErrorMessage="1" sqref="D102:I102">
      <formula1>DelivererType</formula1>
    </dataValidation>
    <dataValidation type="list" allowBlank="1" showInputMessage="1" showErrorMessage="1" sqref="D110:I110">
      <formula1>SettingType</formula1>
    </dataValidation>
    <dataValidation type="list" allowBlank="1" showInputMessage="1" showErrorMessage="1" sqref="G114 N114:O114">
      <formula1>$AM$3:$AM$4</formula1>
    </dataValidation>
    <dataValidation type="list" allowBlank="1" showInputMessage="1" showErrorMessage="1" sqref="D114">
      <formula1>$AL$3:$AL$4</formula1>
    </dataValidation>
    <dataValidation type="list" allowBlank="1" showInputMessage="1" showErrorMessage="1" sqref="M100:R100">
      <formula1>INDIRECT(SUBSTITUTE(D100," ",""))</formula1>
    </dataValidation>
    <dataValidation type="list" allowBlank="1" showInputMessage="1" showErrorMessage="1" sqref="D100:I100">
      <formula1>INDIRECT(SUBSTITUTE(M98," ",""))</formula1>
    </dataValidation>
    <dataValidation type="list" allowBlank="1" showInputMessage="1" showErrorMessage="1" sqref="F104 I104:J104 M104 P104:R104">
      <formula1>NoofBlocks</formula1>
    </dataValidation>
    <dataValidation type="list" allowBlank="1" showInputMessage="1" showErrorMessage="1" sqref="N110:R110">
      <formula1>AL3:AL95</formula1>
    </dataValidation>
    <dataValidation type="list" allowBlank="1" showInputMessage="1" showErrorMessage="1" sqref="M110">
      <formula1>AK3:AK94</formula1>
    </dataValidation>
  </dataValidations>
  <hyperlinks>
    <hyperlink ref="B93" location="'Data Summary'!A1" display="Back to Data Summary"/>
    <hyperlink ref="B126:R126" r:id="rId1" display="Sport England Youth Insight Pack "/>
  </hyperlinks>
  <pageMargins left="0.74803149606299213" right="0.74803149606299213" top="0.47244094488188981" bottom="0.23622047244094491" header="0.51181102362204722" footer="0.51181102362204722"/>
  <pageSetup paperSize="9" scale="47" orientation="portrait"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74"/>
  <sheetViews>
    <sheetView showGridLines="0" showZeros="0" topLeftCell="A93" zoomScaleNormal="100" workbookViewId="0">
      <selection activeCell="A93" sqref="A93"/>
    </sheetView>
  </sheetViews>
  <sheetFormatPr defaultRowHeight="12" customHeight="1" x14ac:dyDescent="0.25"/>
  <cols>
    <col min="1" max="1" width="1.7109375" style="5" customWidth="1"/>
    <col min="2" max="3" width="9.42578125" style="5" customWidth="1"/>
    <col min="4" max="5" width="10.28515625" style="5" customWidth="1"/>
    <col min="6" max="8" width="9.42578125" style="5" customWidth="1"/>
    <col min="9" max="9" width="14.140625" style="5" customWidth="1"/>
    <col min="10" max="10" width="1.7109375" style="5" customWidth="1"/>
    <col min="11" max="11" width="19.85546875" style="5" customWidth="1"/>
    <col min="12" max="15" width="9.42578125" style="5" customWidth="1"/>
    <col min="16" max="16" width="7.28515625" style="5" customWidth="1"/>
    <col min="17" max="17" width="17" style="5" customWidth="1"/>
    <col min="18" max="18" width="1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8.2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656</v>
      </c>
    </row>
    <row r="2" spans="21:42" ht="8.25" hidden="1" customHeight="1" x14ac:dyDescent="0.25"/>
    <row r="3" spans="21:42" ht="8.2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714</v>
      </c>
    </row>
    <row r="4" spans="21:42" ht="8.2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715</v>
      </c>
    </row>
    <row r="5" spans="21:42" ht="8.2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c r="AP5" s="5" t="s">
        <v>716</v>
      </c>
    </row>
    <row r="6" spans="21:42" ht="8.25" hidden="1" customHeight="1" x14ac:dyDescent="0.2">
      <c r="U6" s="5" t="s">
        <v>74</v>
      </c>
      <c r="V6" s="6" t="s">
        <v>75</v>
      </c>
      <c r="W6" s="7" t="s">
        <v>593</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c r="AP6" s="5" t="s">
        <v>717</v>
      </c>
    </row>
    <row r="7" spans="21:42" ht="8.2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c r="AP7" s="5" t="s">
        <v>718</v>
      </c>
    </row>
    <row r="8" spans="21:42" ht="8.2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8.2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8.25" hidden="1" customHeight="1" x14ac:dyDescent="0.2">
      <c r="U10" s="10" t="s">
        <v>100</v>
      </c>
      <c r="V10" s="6" t="s">
        <v>131</v>
      </c>
      <c r="W10" s="11" t="s">
        <v>132</v>
      </c>
      <c r="X10" s="6" t="s">
        <v>80</v>
      </c>
      <c r="Y10" s="8" t="s">
        <v>133</v>
      </c>
      <c r="Z10" s="8" t="s">
        <v>146</v>
      </c>
      <c r="AA10" s="6" t="s">
        <v>80</v>
      </c>
      <c r="AB10" s="8" t="s">
        <v>134</v>
      </c>
      <c r="AC10" s="8" t="s">
        <v>135</v>
      </c>
      <c r="AD10" s="8" t="s">
        <v>136</v>
      </c>
      <c r="AE10" s="8" t="s">
        <v>137</v>
      </c>
      <c r="AF10" s="8" t="s">
        <v>138</v>
      </c>
      <c r="AI10" s="8">
        <v>8</v>
      </c>
      <c r="AJ10" s="8" t="s">
        <v>139</v>
      </c>
      <c r="AK10" s="9" t="s">
        <v>140</v>
      </c>
    </row>
    <row r="11" spans="21:42" ht="8.25" hidden="1" customHeight="1" x14ac:dyDescent="0.2">
      <c r="U11" s="10" t="s">
        <v>141</v>
      </c>
      <c r="V11" s="6" t="s">
        <v>142</v>
      </c>
      <c r="W11" s="7" t="s">
        <v>143</v>
      </c>
      <c r="X11" s="8" t="s">
        <v>144</v>
      </c>
      <c r="Y11" s="8" t="s">
        <v>145</v>
      </c>
      <c r="Z11" s="8" t="s">
        <v>157</v>
      </c>
      <c r="AA11" s="8" t="s">
        <v>147</v>
      </c>
      <c r="AB11" s="8" t="s">
        <v>148</v>
      </c>
      <c r="AC11" s="8" t="s">
        <v>149</v>
      </c>
      <c r="AD11" s="8" t="s">
        <v>150</v>
      </c>
      <c r="AE11" s="8" t="s">
        <v>151</v>
      </c>
      <c r="AF11" s="8" t="s">
        <v>152</v>
      </c>
      <c r="AI11" s="8">
        <v>9</v>
      </c>
      <c r="AJ11" s="8" t="s">
        <v>153</v>
      </c>
      <c r="AK11" s="9" t="s">
        <v>154</v>
      </c>
    </row>
    <row r="12" spans="21:42" ht="8.25" hidden="1" customHeight="1" x14ac:dyDescent="0.2">
      <c r="U12" s="10" t="s">
        <v>114</v>
      </c>
      <c r="V12" s="6"/>
      <c r="W12" s="7" t="s">
        <v>155</v>
      </c>
      <c r="X12" s="8" t="s">
        <v>156</v>
      </c>
      <c r="Y12" s="6" t="s">
        <v>80</v>
      </c>
      <c r="Z12" s="8" t="s">
        <v>170</v>
      </c>
      <c r="AA12" s="8" t="s">
        <v>158</v>
      </c>
      <c r="AB12" s="8" t="s">
        <v>159</v>
      </c>
      <c r="AC12" s="8" t="s">
        <v>160</v>
      </c>
      <c r="AD12" s="8" t="s">
        <v>161</v>
      </c>
      <c r="AE12" s="8" t="s">
        <v>162</v>
      </c>
      <c r="AF12" s="8" t="s">
        <v>163</v>
      </c>
      <c r="AI12" s="8">
        <v>10</v>
      </c>
      <c r="AJ12" s="5" t="s">
        <v>164</v>
      </c>
      <c r="AK12" s="9" t="s">
        <v>165</v>
      </c>
    </row>
    <row r="13" spans="21:42" ht="8.25" hidden="1" customHeight="1" x14ac:dyDescent="0.2">
      <c r="U13" s="10" t="s">
        <v>166</v>
      </c>
      <c r="V13" s="2"/>
      <c r="W13" s="7" t="s">
        <v>167</v>
      </c>
      <c r="X13" s="8" t="s">
        <v>168</v>
      </c>
      <c r="Y13" s="8" t="s">
        <v>169</v>
      </c>
      <c r="Z13" s="8" t="s">
        <v>180</v>
      </c>
      <c r="AA13" s="8" t="s">
        <v>171</v>
      </c>
      <c r="AB13" s="6" t="s">
        <v>80</v>
      </c>
      <c r="AC13" s="8" t="s">
        <v>172</v>
      </c>
      <c r="AD13" s="6" t="s">
        <v>80</v>
      </c>
      <c r="AE13" s="8" t="s">
        <v>173</v>
      </c>
      <c r="AF13" s="8" t="s">
        <v>174</v>
      </c>
      <c r="AI13" s="8">
        <v>11</v>
      </c>
      <c r="AJ13" s="8" t="s">
        <v>175</v>
      </c>
      <c r="AK13" s="9" t="s">
        <v>176</v>
      </c>
    </row>
    <row r="14" spans="21:42" ht="8.25" hidden="1" customHeight="1" x14ac:dyDescent="0.2">
      <c r="U14" s="5" t="s">
        <v>177</v>
      </c>
      <c r="V14" s="6"/>
      <c r="W14" s="7" t="s">
        <v>699</v>
      </c>
      <c r="X14" s="8" t="s">
        <v>178</v>
      </c>
      <c r="Y14" s="8" t="s">
        <v>179</v>
      </c>
      <c r="Z14" s="8" t="s">
        <v>191</v>
      </c>
      <c r="AA14" s="8" t="s">
        <v>181</v>
      </c>
      <c r="AB14" s="8" t="s">
        <v>182</v>
      </c>
      <c r="AC14" s="6" t="s">
        <v>80</v>
      </c>
      <c r="AD14" s="8" t="s">
        <v>183</v>
      </c>
      <c r="AE14" s="8" t="s">
        <v>184</v>
      </c>
      <c r="AF14" s="8" t="s">
        <v>185</v>
      </c>
      <c r="AI14" s="8">
        <v>12</v>
      </c>
      <c r="AJ14" s="8" t="s">
        <v>186</v>
      </c>
      <c r="AK14" s="9" t="s">
        <v>187</v>
      </c>
    </row>
    <row r="15" spans="21:42" ht="8.25" hidden="1" customHeight="1" x14ac:dyDescent="0.2">
      <c r="U15" s="10" t="s">
        <v>188</v>
      </c>
      <c r="V15" s="6"/>
      <c r="W15" s="7" t="s">
        <v>227</v>
      </c>
      <c r="X15" s="8" t="s">
        <v>189</v>
      </c>
      <c r="Y15" s="8" t="s">
        <v>190</v>
      </c>
      <c r="Z15" s="8" t="s">
        <v>203</v>
      </c>
      <c r="AA15" s="8" t="s">
        <v>192</v>
      </c>
      <c r="AB15" s="8" t="s">
        <v>193</v>
      </c>
      <c r="AC15" s="8" t="s">
        <v>194</v>
      </c>
      <c r="AD15" s="8" t="s">
        <v>195</v>
      </c>
      <c r="AE15" s="8" t="s">
        <v>196</v>
      </c>
      <c r="AF15" s="8" t="s">
        <v>197</v>
      </c>
      <c r="AI15" s="8">
        <v>13</v>
      </c>
      <c r="AJ15" s="8" t="s">
        <v>198</v>
      </c>
      <c r="AK15" s="9" t="s">
        <v>199</v>
      </c>
    </row>
    <row r="16" spans="21:42" ht="8.25" hidden="1" customHeight="1" x14ac:dyDescent="0.2">
      <c r="U16" s="10" t="s">
        <v>200</v>
      </c>
      <c r="V16" s="6"/>
      <c r="W16" s="7" t="s">
        <v>236</v>
      </c>
      <c r="X16" s="8" t="s">
        <v>201</v>
      </c>
      <c r="Y16" s="8" t="s">
        <v>202</v>
      </c>
      <c r="Z16" s="8" t="s">
        <v>211</v>
      </c>
      <c r="AA16" s="6" t="s">
        <v>80</v>
      </c>
      <c r="AB16" s="8" t="s">
        <v>204</v>
      </c>
      <c r="AC16" s="8" t="s">
        <v>205</v>
      </c>
      <c r="AD16" s="8" t="s">
        <v>206</v>
      </c>
      <c r="AE16" s="6" t="s">
        <v>80</v>
      </c>
      <c r="AF16" s="6" t="s">
        <v>80</v>
      </c>
      <c r="AI16" s="8">
        <v>14</v>
      </c>
      <c r="AJ16" s="10"/>
      <c r="AK16" s="9" t="s">
        <v>207</v>
      </c>
    </row>
    <row r="17" spans="21:37" ht="8.25" hidden="1" customHeight="1" x14ac:dyDescent="0.2">
      <c r="U17" s="10" t="s">
        <v>208</v>
      </c>
      <c r="V17" s="6"/>
      <c r="W17" s="7" t="s">
        <v>246</v>
      </c>
      <c r="X17" s="8" t="s">
        <v>209</v>
      </c>
      <c r="Y17" s="8" t="s">
        <v>210</v>
      </c>
      <c r="Z17" s="8" t="s">
        <v>220</v>
      </c>
      <c r="AA17" s="8"/>
      <c r="AB17" s="8" t="s">
        <v>212</v>
      </c>
      <c r="AC17" s="8" t="s">
        <v>213</v>
      </c>
      <c r="AD17" s="8" t="s">
        <v>214</v>
      </c>
      <c r="AE17" s="5" t="s">
        <v>215</v>
      </c>
      <c r="AF17" s="8" t="s">
        <v>216</v>
      </c>
      <c r="AI17" s="8">
        <v>15</v>
      </c>
      <c r="AJ17" s="10"/>
      <c r="AK17" s="9" t="s">
        <v>217</v>
      </c>
    </row>
    <row r="18" spans="21:37" ht="8.25" hidden="1" customHeight="1" x14ac:dyDescent="0.2">
      <c r="U18" s="10"/>
      <c r="V18" s="6"/>
      <c r="W18" s="7" t="s">
        <v>252</v>
      </c>
      <c r="X18" s="8" t="s">
        <v>218</v>
      </c>
      <c r="Y18" s="8" t="s">
        <v>219</v>
      </c>
      <c r="Z18" s="8" t="s">
        <v>230</v>
      </c>
      <c r="AA18" s="8"/>
      <c r="AB18" s="8" t="s">
        <v>221</v>
      </c>
      <c r="AC18" s="8" t="s">
        <v>222</v>
      </c>
      <c r="AD18" s="8" t="s">
        <v>223</v>
      </c>
      <c r="AE18" s="5" t="s">
        <v>224</v>
      </c>
      <c r="AF18" s="8" t="s">
        <v>225</v>
      </c>
      <c r="AH18" s="8"/>
      <c r="AI18" s="8">
        <v>16</v>
      </c>
      <c r="AK18" s="9" t="s">
        <v>226</v>
      </c>
    </row>
    <row r="19" spans="21:37" ht="8.25" hidden="1" customHeight="1" x14ac:dyDescent="0.2">
      <c r="V19" s="6"/>
      <c r="W19" s="7" t="s">
        <v>700</v>
      </c>
      <c r="X19" s="8" t="s">
        <v>228</v>
      </c>
      <c r="Y19" s="8" t="s">
        <v>229</v>
      </c>
      <c r="Z19" s="8" t="s">
        <v>239</v>
      </c>
      <c r="AB19" s="8" t="s">
        <v>231</v>
      </c>
      <c r="AC19" s="8" t="s">
        <v>232</v>
      </c>
      <c r="AD19" s="8" t="s">
        <v>233</v>
      </c>
      <c r="AE19" s="6" t="s">
        <v>80</v>
      </c>
      <c r="AF19" s="8" t="s">
        <v>234</v>
      </c>
      <c r="AG19" s="8"/>
      <c r="AH19" s="8"/>
      <c r="AI19" s="8">
        <v>17</v>
      </c>
      <c r="AJ19" s="8"/>
      <c r="AK19" s="9" t="s">
        <v>235</v>
      </c>
    </row>
    <row r="20" spans="21:37" ht="8.25" hidden="1" customHeight="1" x14ac:dyDescent="0.2">
      <c r="V20" s="6"/>
      <c r="W20" s="7" t="s">
        <v>269</v>
      </c>
      <c r="X20" s="8" t="s">
        <v>237</v>
      </c>
      <c r="Y20" s="8" t="s">
        <v>238</v>
      </c>
      <c r="Z20" s="8" t="s">
        <v>254</v>
      </c>
      <c r="AA20" s="8"/>
      <c r="AB20" s="8" t="s">
        <v>240</v>
      </c>
      <c r="AC20" s="8" t="s">
        <v>241</v>
      </c>
      <c r="AD20" s="8" t="s">
        <v>242</v>
      </c>
      <c r="AE20" s="8" t="s">
        <v>243</v>
      </c>
      <c r="AF20" s="8" t="s">
        <v>244</v>
      </c>
      <c r="AG20" s="8"/>
      <c r="AH20" s="8"/>
      <c r="AI20" s="8">
        <v>18</v>
      </c>
      <c r="AJ20" s="8"/>
      <c r="AK20" s="9" t="s">
        <v>707</v>
      </c>
    </row>
    <row r="21" spans="21:37" ht="8.25" hidden="1" customHeight="1" x14ac:dyDescent="0.2">
      <c r="V21" s="6"/>
      <c r="W21" s="7" t="s">
        <v>278</v>
      </c>
      <c r="X21" s="6" t="s">
        <v>80</v>
      </c>
      <c r="Y21" s="8" t="s">
        <v>247</v>
      </c>
      <c r="Z21" s="8" t="s">
        <v>262</v>
      </c>
      <c r="AA21" s="8"/>
      <c r="AB21" s="8" t="s">
        <v>248</v>
      </c>
      <c r="AC21" s="6" t="s">
        <v>80</v>
      </c>
      <c r="AD21" s="8" t="s">
        <v>249</v>
      </c>
      <c r="AE21" s="8" t="s">
        <v>250</v>
      </c>
      <c r="AF21" s="6" t="s">
        <v>80</v>
      </c>
      <c r="AG21" s="8"/>
      <c r="AH21" s="8"/>
      <c r="AI21" s="8">
        <v>19</v>
      </c>
      <c r="AK21" s="9" t="s">
        <v>251</v>
      </c>
    </row>
    <row r="22" spans="21:37" ht="8.25" hidden="1" customHeight="1" x14ac:dyDescent="0.2">
      <c r="V22" s="6"/>
      <c r="W22" s="7" t="s">
        <v>288</v>
      </c>
      <c r="X22" s="8" t="s">
        <v>253</v>
      </c>
      <c r="Y22" s="6" t="s">
        <v>80</v>
      </c>
      <c r="Z22" s="8" t="s">
        <v>272</v>
      </c>
      <c r="AA22" s="8"/>
      <c r="AB22" s="8" t="s">
        <v>255</v>
      </c>
      <c r="AC22" s="8" t="s">
        <v>256</v>
      </c>
      <c r="AD22" s="6" t="s">
        <v>80</v>
      </c>
      <c r="AE22" s="8" t="s">
        <v>257</v>
      </c>
      <c r="AF22" s="8" t="s">
        <v>258</v>
      </c>
      <c r="AG22" s="8"/>
      <c r="AH22" s="8"/>
      <c r="AI22" s="8">
        <v>20</v>
      </c>
      <c r="AK22" s="9" t="s">
        <v>259</v>
      </c>
    </row>
    <row r="23" spans="21:37" ht="8.25" hidden="1" customHeight="1" x14ac:dyDescent="0.2">
      <c r="V23" s="6"/>
      <c r="W23" s="7" t="s">
        <v>297</v>
      </c>
      <c r="X23" s="8" t="s">
        <v>260</v>
      </c>
      <c r="Y23" s="8" t="s">
        <v>261</v>
      </c>
      <c r="Z23" s="8" t="s">
        <v>281</v>
      </c>
      <c r="AB23" s="8" t="s">
        <v>263</v>
      </c>
      <c r="AC23" s="8" t="s">
        <v>264</v>
      </c>
      <c r="AD23" s="5" t="s">
        <v>265</v>
      </c>
      <c r="AE23" s="8" t="s">
        <v>266</v>
      </c>
      <c r="AF23" s="8" t="s">
        <v>267</v>
      </c>
      <c r="AG23" s="6"/>
      <c r="AH23" s="6"/>
      <c r="AI23" s="8">
        <v>21</v>
      </c>
      <c r="AK23" s="9" t="s">
        <v>268</v>
      </c>
    </row>
    <row r="24" spans="21:37" ht="8.25" hidden="1" customHeight="1" x14ac:dyDescent="0.2">
      <c r="V24" s="6"/>
      <c r="W24" s="7" t="s">
        <v>305</v>
      </c>
      <c r="X24" s="8" t="s">
        <v>270</v>
      </c>
      <c r="Y24" s="8" t="s">
        <v>271</v>
      </c>
      <c r="Z24" s="8" t="s">
        <v>300</v>
      </c>
      <c r="AB24" s="6" t="s">
        <v>80</v>
      </c>
      <c r="AC24" s="8" t="s">
        <v>273</v>
      </c>
      <c r="AD24" s="8" t="s">
        <v>274</v>
      </c>
      <c r="AE24" s="8" t="s">
        <v>275</v>
      </c>
      <c r="AF24" s="8" t="s">
        <v>276</v>
      </c>
      <c r="AG24" s="6"/>
      <c r="AH24" s="6"/>
      <c r="AI24" s="8">
        <v>22</v>
      </c>
      <c r="AK24" s="9" t="s">
        <v>277</v>
      </c>
    </row>
    <row r="25" spans="21:37" ht="8.25" hidden="1" customHeight="1" x14ac:dyDescent="0.2">
      <c r="V25" s="6"/>
      <c r="W25" s="7" t="s">
        <v>744</v>
      </c>
      <c r="X25" s="8" t="s">
        <v>279</v>
      </c>
      <c r="Y25" s="8" t="s">
        <v>280</v>
      </c>
      <c r="Z25" s="8" t="s">
        <v>307</v>
      </c>
      <c r="AB25" s="8" t="s">
        <v>282</v>
      </c>
      <c r="AC25" s="8" t="s">
        <v>283</v>
      </c>
      <c r="AD25" s="8" t="s">
        <v>284</v>
      </c>
      <c r="AE25" s="8" t="s">
        <v>285</v>
      </c>
      <c r="AF25" s="8" t="s">
        <v>286</v>
      </c>
      <c r="AG25" s="6"/>
      <c r="AH25" s="6"/>
      <c r="AI25" s="8">
        <v>23</v>
      </c>
      <c r="AK25" s="9" t="s">
        <v>287</v>
      </c>
    </row>
    <row r="26" spans="21:37" ht="8.25" hidden="1" customHeight="1" x14ac:dyDescent="0.2">
      <c r="V26" s="6"/>
      <c r="W26" s="7" t="s">
        <v>698</v>
      </c>
      <c r="X26" s="5" t="s">
        <v>289</v>
      </c>
      <c r="Y26" s="8" t="s">
        <v>290</v>
      </c>
      <c r="Z26" s="8" t="s">
        <v>315</v>
      </c>
      <c r="AB26" s="8" t="s">
        <v>291</v>
      </c>
      <c r="AC26" s="8" t="s">
        <v>292</v>
      </c>
      <c r="AD26" s="8" t="s">
        <v>293</v>
      </c>
      <c r="AE26" s="8" t="s">
        <v>294</v>
      </c>
      <c r="AF26" s="8" t="s">
        <v>295</v>
      </c>
      <c r="AG26" s="6"/>
      <c r="AH26" s="6"/>
      <c r="AI26" s="8">
        <v>24</v>
      </c>
      <c r="AK26" s="6" t="s">
        <v>296</v>
      </c>
    </row>
    <row r="27" spans="21:37" ht="8.25" hidden="1" customHeight="1" x14ac:dyDescent="0.2">
      <c r="V27" s="6"/>
      <c r="W27" s="7" t="s">
        <v>326</v>
      </c>
      <c r="X27" s="8" t="s">
        <v>298</v>
      </c>
      <c r="Y27" s="8" t="s">
        <v>299</v>
      </c>
      <c r="Z27" s="8" t="s">
        <v>321</v>
      </c>
      <c r="AB27" s="8" t="s">
        <v>301</v>
      </c>
      <c r="AC27" s="6" t="s">
        <v>80</v>
      </c>
      <c r="AD27" s="8" t="s">
        <v>302</v>
      </c>
      <c r="AE27" s="8" t="s">
        <v>303</v>
      </c>
      <c r="AF27" s="6" t="s">
        <v>80</v>
      </c>
      <c r="AG27" s="6"/>
      <c r="AH27" s="6"/>
      <c r="AI27" s="8">
        <v>25</v>
      </c>
      <c r="AK27" s="6" t="s">
        <v>304</v>
      </c>
    </row>
    <row r="28" spans="21:37" ht="8.25" hidden="1" customHeight="1" x14ac:dyDescent="0.2">
      <c r="V28" s="6"/>
      <c r="W28" s="7" t="s">
        <v>335</v>
      </c>
      <c r="X28" s="6" t="s">
        <v>80</v>
      </c>
      <c r="Y28" s="8" t="s">
        <v>306</v>
      </c>
      <c r="Z28" s="8" t="s">
        <v>329</v>
      </c>
      <c r="AB28" s="8" t="s">
        <v>308</v>
      </c>
      <c r="AC28" s="8" t="s">
        <v>309</v>
      </c>
      <c r="AD28" s="8" t="s">
        <v>310</v>
      </c>
      <c r="AE28" s="8" t="s">
        <v>311</v>
      </c>
      <c r="AG28" s="6"/>
      <c r="AH28" s="6"/>
      <c r="AI28" s="8">
        <v>26</v>
      </c>
      <c r="AK28" s="9" t="s">
        <v>312</v>
      </c>
    </row>
    <row r="29" spans="21:37" ht="8.25" hidden="1" customHeight="1" x14ac:dyDescent="0.2">
      <c r="V29" s="6"/>
      <c r="W29" s="7" t="s">
        <v>344</v>
      </c>
      <c r="X29" s="8" t="s">
        <v>313</v>
      </c>
      <c r="Y29" s="8" t="s">
        <v>314</v>
      </c>
      <c r="Z29" s="8" t="s">
        <v>338</v>
      </c>
      <c r="AA29" s="8"/>
      <c r="AB29" s="8" t="s">
        <v>316</v>
      </c>
      <c r="AC29" s="8" t="s">
        <v>317</v>
      </c>
      <c r="AD29" s="8" t="s">
        <v>318</v>
      </c>
      <c r="AE29" s="6" t="s">
        <v>80</v>
      </c>
      <c r="AG29" s="6"/>
      <c r="AH29" s="6"/>
      <c r="AI29" s="8">
        <v>27</v>
      </c>
      <c r="AK29" s="9" t="s">
        <v>319</v>
      </c>
    </row>
    <row r="30" spans="21:37" ht="8.25" hidden="1" customHeight="1" x14ac:dyDescent="0.2">
      <c r="V30" s="6"/>
      <c r="W30" s="7" t="s">
        <v>352</v>
      </c>
      <c r="X30" s="8" t="s">
        <v>320</v>
      </c>
      <c r="Y30" s="6" t="s">
        <v>80</v>
      </c>
      <c r="Z30" s="8" t="s">
        <v>355</v>
      </c>
      <c r="AB30" s="8" t="s">
        <v>322</v>
      </c>
      <c r="AC30" s="8" t="s">
        <v>323</v>
      </c>
      <c r="AD30" s="6" t="s">
        <v>80</v>
      </c>
      <c r="AE30" s="8" t="s">
        <v>324</v>
      </c>
      <c r="AG30" s="6"/>
      <c r="AH30" s="6"/>
      <c r="AI30" s="8">
        <v>28</v>
      </c>
      <c r="AK30" s="9" t="s">
        <v>325</v>
      </c>
    </row>
    <row r="31" spans="21:37" ht="8.25" hidden="1" customHeight="1" x14ac:dyDescent="0.2">
      <c r="V31" s="6"/>
      <c r="W31" s="7" t="s">
        <v>361</v>
      </c>
      <c r="X31" s="8" t="s">
        <v>327</v>
      </c>
      <c r="Y31" s="8" t="s">
        <v>328</v>
      </c>
      <c r="Z31" s="8" t="s">
        <v>364</v>
      </c>
      <c r="AB31" s="8" t="s">
        <v>330</v>
      </c>
      <c r="AC31" s="8" t="s">
        <v>331</v>
      </c>
      <c r="AD31" s="8" t="s">
        <v>332</v>
      </c>
      <c r="AE31" s="8" t="s">
        <v>333</v>
      </c>
      <c r="AG31" s="6"/>
      <c r="AH31" s="6"/>
      <c r="AI31" s="8">
        <v>29</v>
      </c>
      <c r="AK31" s="9" t="s">
        <v>334</v>
      </c>
    </row>
    <row r="32" spans="21:37" ht="8.25" hidden="1" customHeight="1" x14ac:dyDescent="0.2">
      <c r="V32" s="6"/>
      <c r="W32" s="7" t="s">
        <v>370</v>
      </c>
      <c r="X32" s="8" t="s">
        <v>336</v>
      </c>
      <c r="Y32" s="8" t="s">
        <v>337</v>
      </c>
      <c r="Z32" s="8" t="s">
        <v>373</v>
      </c>
      <c r="AB32" s="8" t="s">
        <v>339</v>
      </c>
      <c r="AC32" s="8" t="s">
        <v>340</v>
      </c>
      <c r="AD32" s="8" t="s">
        <v>341</v>
      </c>
      <c r="AE32" s="8" t="s">
        <v>342</v>
      </c>
      <c r="AG32" s="6"/>
      <c r="AH32" s="6"/>
      <c r="AI32" s="8">
        <v>30</v>
      </c>
      <c r="AK32" s="9" t="s">
        <v>343</v>
      </c>
    </row>
    <row r="33" spans="22:37" ht="8.25" hidden="1" customHeight="1" x14ac:dyDescent="0.2">
      <c r="V33" s="6"/>
      <c r="W33" s="7" t="s">
        <v>378</v>
      </c>
      <c r="X33" s="8" t="s">
        <v>345</v>
      </c>
      <c r="Y33" s="8" t="s">
        <v>346</v>
      </c>
      <c r="Z33" s="8" t="s">
        <v>381</v>
      </c>
      <c r="AA33" s="8"/>
      <c r="AB33" s="8" t="s">
        <v>347</v>
      </c>
      <c r="AC33" s="8" t="s">
        <v>348</v>
      </c>
      <c r="AD33" s="8" t="s">
        <v>349</v>
      </c>
      <c r="AE33" s="8" t="s">
        <v>350</v>
      </c>
      <c r="AG33" s="6"/>
      <c r="AH33" s="6"/>
      <c r="AI33" s="6"/>
      <c r="AK33" s="9" t="s">
        <v>351</v>
      </c>
    </row>
    <row r="34" spans="22:37" ht="8.25" hidden="1" customHeight="1" x14ac:dyDescent="0.2">
      <c r="V34" s="6"/>
      <c r="W34" s="7" t="s">
        <v>386</v>
      </c>
      <c r="X34" s="8" t="s">
        <v>353</v>
      </c>
      <c r="Y34" s="8" t="s">
        <v>354</v>
      </c>
      <c r="Z34" s="8" t="s">
        <v>388</v>
      </c>
      <c r="AA34" s="8"/>
      <c r="AB34" s="8" t="s">
        <v>356</v>
      </c>
      <c r="AC34" s="8" t="s">
        <v>357</v>
      </c>
      <c r="AD34" s="8" t="s">
        <v>358</v>
      </c>
      <c r="AE34" s="8" t="s">
        <v>359</v>
      </c>
      <c r="AG34" s="6"/>
      <c r="AH34" s="6"/>
      <c r="AI34" s="6"/>
      <c r="AK34" s="9" t="s">
        <v>360</v>
      </c>
    </row>
    <row r="35" spans="22:37" ht="8.25" hidden="1" customHeight="1" x14ac:dyDescent="0.2">
      <c r="V35" s="6"/>
      <c r="W35" s="7" t="s">
        <v>393</v>
      </c>
      <c r="X35" s="8" t="s">
        <v>362</v>
      </c>
      <c r="Y35" s="8" t="s">
        <v>363</v>
      </c>
      <c r="Z35" s="8" t="s">
        <v>396</v>
      </c>
      <c r="AA35" s="8"/>
      <c r="AB35" s="8" t="s">
        <v>365</v>
      </c>
      <c r="AC35" s="8" t="s">
        <v>366</v>
      </c>
      <c r="AD35" s="8" t="s">
        <v>367</v>
      </c>
      <c r="AE35" s="8" t="s">
        <v>368</v>
      </c>
      <c r="AG35" s="6"/>
      <c r="AH35" s="6"/>
      <c r="AI35" s="6"/>
      <c r="AK35" s="9" t="s">
        <v>369</v>
      </c>
    </row>
    <row r="36" spans="22:37" ht="8.25" hidden="1" customHeight="1" x14ac:dyDescent="0.2">
      <c r="V36" s="6"/>
      <c r="W36" s="7" t="s">
        <v>400</v>
      </c>
      <c r="X36" s="8" t="s">
        <v>371</v>
      </c>
      <c r="Y36" s="8" t="s">
        <v>372</v>
      </c>
      <c r="Z36" s="6" t="s">
        <v>80</v>
      </c>
      <c r="AA36" s="8"/>
      <c r="AB36" s="8" t="s">
        <v>374</v>
      </c>
      <c r="AC36" s="8" t="s">
        <v>375</v>
      </c>
      <c r="AD36" s="6" t="s">
        <v>80</v>
      </c>
      <c r="AE36" s="8" t="s">
        <v>376</v>
      </c>
      <c r="AG36" s="6"/>
      <c r="AH36" s="6"/>
      <c r="AI36" s="6"/>
      <c r="AK36" s="9" t="s">
        <v>377</v>
      </c>
    </row>
    <row r="37" spans="22:37" ht="8.25" hidden="1" customHeight="1" x14ac:dyDescent="0.2">
      <c r="V37" s="6"/>
      <c r="W37" s="12" t="s">
        <v>407</v>
      </c>
      <c r="X37" s="8" t="s">
        <v>379</v>
      </c>
      <c r="Y37" s="8" t="s">
        <v>380</v>
      </c>
      <c r="AB37" s="8" t="s">
        <v>382</v>
      </c>
      <c r="AC37" s="8" t="s">
        <v>383</v>
      </c>
      <c r="AD37" s="8" t="s">
        <v>384</v>
      </c>
      <c r="AE37" s="6" t="s">
        <v>80</v>
      </c>
      <c r="AG37" s="6"/>
      <c r="AH37" s="6"/>
      <c r="AI37" s="6"/>
      <c r="AK37" s="9" t="s">
        <v>385</v>
      </c>
    </row>
    <row r="38" spans="22:37" ht="8.25" hidden="1" customHeight="1" x14ac:dyDescent="0.2">
      <c r="V38" s="6"/>
      <c r="W38" s="7" t="s">
        <v>701</v>
      </c>
      <c r="X38" s="8" t="s">
        <v>387</v>
      </c>
      <c r="Y38" s="6" t="s">
        <v>80</v>
      </c>
      <c r="AA38" s="6"/>
      <c r="AB38" s="8" t="s">
        <v>389</v>
      </c>
      <c r="AC38" s="8" t="s">
        <v>390</v>
      </c>
      <c r="AD38" s="8" t="s">
        <v>391</v>
      </c>
      <c r="AG38" s="6"/>
      <c r="AH38" s="6"/>
      <c r="AI38" s="6"/>
      <c r="AK38" s="9" t="s">
        <v>392</v>
      </c>
    </row>
    <row r="39" spans="22:37" ht="8.25" hidden="1" customHeight="1" x14ac:dyDescent="0.2">
      <c r="V39" s="6"/>
      <c r="W39" s="7" t="s">
        <v>418</v>
      </c>
      <c r="X39" s="8" t="s">
        <v>394</v>
      </c>
      <c r="Y39" s="8" t="s">
        <v>395</v>
      </c>
      <c r="AA39" s="6"/>
      <c r="AB39" s="6" t="s">
        <v>80</v>
      </c>
      <c r="AC39" s="8" t="s">
        <v>397</v>
      </c>
      <c r="AD39" s="8" t="s">
        <v>398</v>
      </c>
      <c r="AG39" s="6"/>
      <c r="AH39" s="6"/>
      <c r="AI39" s="6"/>
      <c r="AJ39" s="6"/>
      <c r="AK39" s="9" t="s">
        <v>399</v>
      </c>
    </row>
    <row r="40" spans="22:37" ht="8.25" hidden="1" customHeight="1" x14ac:dyDescent="0.2">
      <c r="V40" s="6"/>
      <c r="W40" s="7" t="s">
        <v>424</v>
      </c>
      <c r="X40" s="8" t="s">
        <v>401</v>
      </c>
      <c r="Y40" s="8" t="s">
        <v>402</v>
      </c>
      <c r="AA40" s="6"/>
      <c r="AB40" s="8" t="s">
        <v>403</v>
      </c>
      <c r="AC40" s="8" t="s">
        <v>404</v>
      </c>
      <c r="AD40" s="8" t="s">
        <v>405</v>
      </c>
      <c r="AG40" s="6"/>
      <c r="AH40" s="6"/>
      <c r="AI40" s="6"/>
      <c r="AJ40" s="6"/>
      <c r="AK40" s="9" t="s">
        <v>406</v>
      </c>
    </row>
    <row r="41" spans="22:37" ht="8.25" hidden="1" customHeight="1" x14ac:dyDescent="0.2">
      <c r="V41" s="6"/>
      <c r="W41" s="7" t="s">
        <v>430</v>
      </c>
      <c r="X41" s="8" t="s">
        <v>408</v>
      </c>
      <c r="Y41" s="8" t="s">
        <v>409</v>
      </c>
      <c r="AA41" s="6"/>
      <c r="AB41" s="8" t="s">
        <v>410</v>
      </c>
      <c r="AC41" s="6" t="s">
        <v>80</v>
      </c>
      <c r="AD41" s="6" t="s">
        <v>80</v>
      </c>
      <c r="AG41" s="6"/>
      <c r="AH41" s="6"/>
      <c r="AI41" s="6"/>
      <c r="AJ41" s="6"/>
      <c r="AK41" s="9" t="s">
        <v>411</v>
      </c>
    </row>
    <row r="42" spans="22:37" ht="8.25" hidden="1" customHeight="1" x14ac:dyDescent="0.2">
      <c r="V42" s="6"/>
      <c r="W42" s="7" t="s">
        <v>436</v>
      </c>
      <c r="X42" s="8" t="s">
        <v>412</v>
      </c>
      <c r="Y42" s="8" t="s">
        <v>413</v>
      </c>
      <c r="AA42" s="6"/>
      <c r="AB42" s="8" t="s">
        <v>414</v>
      </c>
      <c r="AC42" s="8" t="s">
        <v>415</v>
      </c>
      <c r="AD42" s="5" t="s">
        <v>416</v>
      </c>
      <c r="AE42" s="8"/>
      <c r="AG42" s="6"/>
      <c r="AH42" s="6"/>
      <c r="AI42" s="6"/>
      <c r="AJ42" s="6"/>
      <c r="AK42" s="9" t="s">
        <v>417</v>
      </c>
    </row>
    <row r="43" spans="22:37" ht="8.25" hidden="1" customHeight="1" x14ac:dyDescent="0.2">
      <c r="V43" s="6"/>
      <c r="W43" s="7" t="s">
        <v>441</v>
      </c>
      <c r="X43" s="6" t="s">
        <v>80</v>
      </c>
      <c r="Y43" s="8" t="s">
        <v>419</v>
      </c>
      <c r="AA43" s="6"/>
      <c r="AB43" s="8" t="s">
        <v>420</v>
      </c>
      <c r="AC43" s="8" t="s">
        <v>421</v>
      </c>
      <c r="AD43" s="5" t="s">
        <v>422</v>
      </c>
      <c r="AG43" s="6"/>
      <c r="AH43" s="6"/>
      <c r="AI43" s="6"/>
      <c r="AJ43" s="6"/>
      <c r="AK43" s="9" t="s">
        <v>423</v>
      </c>
    </row>
    <row r="44" spans="22:37" ht="8.25" hidden="1" customHeight="1" x14ac:dyDescent="0.2">
      <c r="V44" s="6"/>
      <c r="W44" s="7" t="s">
        <v>444</v>
      </c>
      <c r="X44" s="8" t="s">
        <v>425</v>
      </c>
      <c r="Y44" s="8" t="s">
        <v>426</v>
      </c>
      <c r="AA44" s="6"/>
      <c r="AB44" s="8" t="s">
        <v>427</v>
      </c>
      <c r="AC44" s="8" t="s">
        <v>428</v>
      </c>
      <c r="AD44" s="6" t="s">
        <v>80</v>
      </c>
      <c r="AG44" s="6"/>
      <c r="AH44" s="6"/>
      <c r="AI44" s="6"/>
      <c r="AJ44" s="6"/>
      <c r="AK44" s="9" t="s">
        <v>429</v>
      </c>
    </row>
    <row r="45" spans="22:37" ht="8.25" hidden="1" customHeight="1" x14ac:dyDescent="0.2">
      <c r="V45" s="6"/>
      <c r="W45" s="7" t="s">
        <v>448</v>
      </c>
      <c r="X45" s="8" t="s">
        <v>431</v>
      </c>
      <c r="Y45" s="8" t="s">
        <v>432</v>
      </c>
      <c r="AA45" s="6"/>
      <c r="AB45" s="8" t="s">
        <v>433</v>
      </c>
      <c r="AC45" s="8" t="s">
        <v>434</v>
      </c>
      <c r="AD45" s="8"/>
      <c r="AG45" s="6"/>
      <c r="AH45" s="6"/>
      <c r="AI45" s="6"/>
      <c r="AJ45" s="6"/>
      <c r="AK45" s="9" t="s">
        <v>435</v>
      </c>
    </row>
    <row r="46" spans="22:37" ht="8.25" hidden="1" customHeight="1" x14ac:dyDescent="0.2">
      <c r="V46" s="6"/>
      <c r="W46" s="7" t="s">
        <v>839</v>
      </c>
      <c r="X46" s="8" t="s">
        <v>437</v>
      </c>
      <c r="Y46" s="8" t="s">
        <v>438</v>
      </c>
      <c r="AA46" s="6"/>
      <c r="AB46" s="6" t="s">
        <v>80</v>
      </c>
      <c r="AC46" s="8" t="s">
        <v>439</v>
      </c>
      <c r="AG46" s="6"/>
      <c r="AH46" s="6"/>
      <c r="AI46" s="6"/>
      <c r="AJ46" s="6"/>
      <c r="AK46" s="9" t="s">
        <v>440</v>
      </c>
    </row>
    <row r="47" spans="22:37" ht="8.25" hidden="1" customHeight="1" x14ac:dyDescent="0.2">
      <c r="V47" s="6"/>
      <c r="W47" s="7"/>
      <c r="X47" s="8" t="s">
        <v>442</v>
      </c>
      <c r="Y47" s="6" t="s">
        <v>80</v>
      </c>
      <c r="AA47" s="6"/>
      <c r="AC47" s="6" t="s">
        <v>80</v>
      </c>
      <c r="AG47" s="6"/>
      <c r="AH47" s="6"/>
      <c r="AI47" s="6"/>
      <c r="AJ47" s="6"/>
      <c r="AK47" s="9" t="s">
        <v>443</v>
      </c>
    </row>
    <row r="48" spans="22:37" ht="8.25" hidden="1" customHeight="1" x14ac:dyDescent="0.2">
      <c r="V48" s="6"/>
      <c r="X48" s="8" t="s">
        <v>445</v>
      </c>
      <c r="AA48" s="6"/>
      <c r="AB48" s="8"/>
      <c r="AC48" s="8" t="s">
        <v>446</v>
      </c>
      <c r="AD48" s="8"/>
      <c r="AG48" s="6"/>
      <c r="AH48" s="6"/>
      <c r="AI48" s="6"/>
      <c r="AJ48" s="6"/>
      <c r="AK48" s="9" t="s">
        <v>447</v>
      </c>
    </row>
    <row r="49" spans="22:37" ht="8.25" hidden="1" customHeight="1" x14ac:dyDescent="0.2">
      <c r="V49" s="6"/>
      <c r="X49" s="8" t="s">
        <v>449</v>
      </c>
      <c r="AA49" s="6"/>
      <c r="AC49" s="8" t="s">
        <v>450</v>
      </c>
      <c r="AF49" s="6"/>
      <c r="AG49" s="6"/>
      <c r="AH49" s="6"/>
      <c r="AI49" s="6"/>
      <c r="AJ49" s="6"/>
      <c r="AK49" s="9" t="s">
        <v>451</v>
      </c>
    </row>
    <row r="50" spans="22:37" ht="8.25" hidden="1" customHeight="1" x14ac:dyDescent="0.2">
      <c r="V50" s="6"/>
      <c r="X50" s="8" t="s">
        <v>453</v>
      </c>
      <c r="AA50" s="6"/>
      <c r="AC50" s="8" t="s">
        <v>454</v>
      </c>
      <c r="AE50" s="6"/>
      <c r="AF50" s="6"/>
      <c r="AG50" s="6"/>
      <c r="AH50" s="6"/>
      <c r="AI50" s="6"/>
      <c r="AJ50" s="6"/>
      <c r="AK50" s="9" t="s">
        <v>455</v>
      </c>
    </row>
    <row r="51" spans="22:37" ht="8.25" hidden="1" customHeight="1" x14ac:dyDescent="0.2">
      <c r="V51" s="6"/>
      <c r="X51" s="6" t="s">
        <v>80</v>
      </c>
      <c r="AA51" s="6"/>
      <c r="AC51" s="8" t="s">
        <v>457</v>
      </c>
      <c r="AD51" s="8"/>
      <c r="AE51" s="6"/>
      <c r="AF51" s="6"/>
      <c r="AG51" s="6"/>
      <c r="AH51" s="6"/>
      <c r="AI51" s="6"/>
      <c r="AJ51" s="6"/>
      <c r="AK51" s="6" t="s">
        <v>458</v>
      </c>
    </row>
    <row r="52" spans="22:37" ht="8.25" hidden="1" customHeight="1" x14ac:dyDescent="0.2">
      <c r="V52" s="6"/>
      <c r="X52" s="5" t="s">
        <v>459</v>
      </c>
      <c r="AA52" s="6"/>
      <c r="AC52" s="8" t="s">
        <v>460</v>
      </c>
      <c r="AD52" s="8"/>
      <c r="AE52" s="6"/>
      <c r="AF52" s="6"/>
      <c r="AG52" s="6"/>
      <c r="AH52" s="6"/>
      <c r="AI52" s="6"/>
      <c r="AJ52" s="6"/>
      <c r="AK52" s="6" t="s">
        <v>461</v>
      </c>
    </row>
    <row r="53" spans="22:37" ht="8.25" hidden="1" customHeight="1" x14ac:dyDescent="0.2">
      <c r="V53" s="6"/>
      <c r="X53" s="5" t="s">
        <v>462</v>
      </c>
      <c r="AA53" s="6"/>
      <c r="AC53" s="8" t="s">
        <v>463</v>
      </c>
      <c r="AD53" s="8"/>
      <c r="AE53" s="6"/>
      <c r="AF53" s="6"/>
      <c r="AG53" s="6"/>
      <c r="AH53" s="6"/>
      <c r="AI53" s="6"/>
      <c r="AJ53" s="6"/>
      <c r="AK53" s="6" t="s">
        <v>464</v>
      </c>
    </row>
    <row r="54" spans="22:37" ht="8.25" hidden="1" customHeight="1" x14ac:dyDescent="0.2">
      <c r="V54" s="6"/>
      <c r="X54" s="5" t="s">
        <v>465</v>
      </c>
      <c r="AA54" s="6"/>
      <c r="AC54" s="8" t="s">
        <v>466</v>
      </c>
      <c r="AD54" s="8"/>
      <c r="AE54" s="6"/>
      <c r="AF54" s="6"/>
      <c r="AG54" s="6"/>
      <c r="AH54" s="6"/>
      <c r="AI54" s="6"/>
      <c r="AJ54" s="6"/>
      <c r="AK54" s="9" t="s">
        <v>467</v>
      </c>
    </row>
    <row r="55" spans="22:37" ht="8.25" hidden="1" customHeight="1" x14ac:dyDescent="0.2">
      <c r="V55" s="6"/>
      <c r="X55" s="6" t="s">
        <v>80</v>
      </c>
      <c r="Z55" s="6"/>
      <c r="AA55" s="6"/>
      <c r="AC55" s="8" t="s">
        <v>468</v>
      </c>
      <c r="AE55" s="6"/>
      <c r="AF55" s="6"/>
      <c r="AG55" s="6"/>
      <c r="AH55" s="6"/>
      <c r="AI55" s="6"/>
      <c r="AJ55" s="6"/>
      <c r="AK55" s="6" t="s">
        <v>469</v>
      </c>
    </row>
    <row r="56" spans="22:37" ht="8.25" hidden="1" customHeight="1" x14ac:dyDescent="0.2">
      <c r="V56" s="6"/>
      <c r="Z56" s="6"/>
      <c r="AA56" s="6"/>
      <c r="AC56" s="8" t="s">
        <v>470</v>
      </c>
      <c r="AE56" s="6"/>
      <c r="AF56" s="6"/>
      <c r="AG56" s="6"/>
      <c r="AH56" s="6"/>
      <c r="AI56" s="6"/>
      <c r="AJ56" s="6"/>
      <c r="AK56" s="6" t="s">
        <v>471</v>
      </c>
    </row>
    <row r="57" spans="22:37" ht="8.25" hidden="1" customHeight="1" x14ac:dyDescent="0.2">
      <c r="V57" s="6"/>
      <c r="Z57" s="6"/>
      <c r="AA57" s="6"/>
      <c r="AC57" s="8" t="s">
        <v>472</v>
      </c>
      <c r="AE57" s="6"/>
      <c r="AF57" s="6"/>
      <c r="AG57" s="6"/>
      <c r="AH57" s="6"/>
      <c r="AI57" s="6"/>
      <c r="AJ57" s="6"/>
      <c r="AK57" s="9" t="s">
        <v>473</v>
      </c>
    </row>
    <row r="58" spans="22:37" ht="8.25" hidden="1" customHeight="1" x14ac:dyDescent="0.2">
      <c r="V58" s="6"/>
      <c r="Z58" s="6"/>
      <c r="AA58" s="6"/>
      <c r="AC58" s="8" t="s">
        <v>474</v>
      </c>
      <c r="AE58" s="6"/>
      <c r="AF58" s="6"/>
      <c r="AG58" s="6"/>
      <c r="AH58" s="6"/>
      <c r="AI58" s="6"/>
      <c r="AJ58" s="6"/>
      <c r="AK58" s="9" t="s">
        <v>475</v>
      </c>
    </row>
    <row r="59" spans="22:37" ht="8.25" hidden="1" customHeight="1" x14ac:dyDescent="0.2">
      <c r="V59" s="6"/>
      <c r="X59" s="8"/>
      <c r="Z59" s="6"/>
      <c r="AA59" s="6"/>
      <c r="AC59" s="8" t="s">
        <v>476</v>
      </c>
      <c r="AE59" s="6"/>
      <c r="AF59" s="6"/>
      <c r="AG59" s="6"/>
      <c r="AH59" s="6"/>
      <c r="AI59" s="6"/>
      <c r="AJ59" s="6"/>
      <c r="AK59" s="9" t="s">
        <v>114</v>
      </c>
    </row>
    <row r="60" spans="22:37" ht="8.25" hidden="1" customHeight="1" x14ac:dyDescent="0.2">
      <c r="V60" s="6"/>
      <c r="Z60" s="6"/>
      <c r="AA60" s="6"/>
      <c r="AC60" s="8" t="s">
        <v>477</v>
      </c>
      <c r="AE60" s="6"/>
      <c r="AF60" s="6"/>
      <c r="AG60" s="6"/>
      <c r="AH60" s="6"/>
      <c r="AI60" s="6"/>
      <c r="AJ60" s="6"/>
      <c r="AK60" s="9" t="s">
        <v>478</v>
      </c>
    </row>
    <row r="61" spans="22:37" ht="8.25" hidden="1" customHeight="1" x14ac:dyDescent="0.2">
      <c r="V61" s="6"/>
      <c r="Z61" s="6"/>
      <c r="AA61" s="6"/>
      <c r="AC61" s="8" t="s">
        <v>479</v>
      </c>
      <c r="AE61" s="6"/>
      <c r="AF61" s="6"/>
      <c r="AG61" s="6"/>
      <c r="AH61" s="6"/>
      <c r="AI61" s="6"/>
      <c r="AJ61" s="6"/>
      <c r="AK61" s="9" t="s">
        <v>480</v>
      </c>
    </row>
    <row r="62" spans="22:37" ht="8.25" hidden="1" customHeight="1" x14ac:dyDescent="0.2">
      <c r="V62" s="6"/>
      <c r="X62" s="8"/>
      <c r="Z62" s="6"/>
      <c r="AA62" s="6"/>
      <c r="AC62" s="6" t="s">
        <v>80</v>
      </c>
      <c r="AE62" s="6"/>
      <c r="AF62" s="6"/>
      <c r="AG62" s="6"/>
      <c r="AH62" s="6"/>
      <c r="AI62" s="6"/>
      <c r="AJ62" s="6"/>
      <c r="AK62" s="9" t="s">
        <v>481</v>
      </c>
    </row>
    <row r="63" spans="22:37" ht="8.25" hidden="1" customHeight="1" x14ac:dyDescent="0.2">
      <c r="V63" s="6"/>
      <c r="Z63" s="6"/>
      <c r="AA63" s="6"/>
      <c r="AC63" s="8" t="s">
        <v>482</v>
      </c>
      <c r="AE63" s="6"/>
      <c r="AF63" s="6"/>
      <c r="AG63" s="6"/>
      <c r="AH63" s="6"/>
      <c r="AI63" s="6"/>
      <c r="AJ63" s="6"/>
      <c r="AK63" s="9" t="s">
        <v>483</v>
      </c>
    </row>
    <row r="64" spans="22:37" ht="8.25" hidden="1" customHeight="1" x14ac:dyDescent="0.2">
      <c r="V64" s="6"/>
      <c r="Z64" s="6"/>
      <c r="AA64" s="6"/>
      <c r="AB64" s="8"/>
      <c r="AC64" s="8" t="s">
        <v>484</v>
      </c>
      <c r="AE64" s="6"/>
      <c r="AF64" s="6"/>
      <c r="AG64" s="6"/>
      <c r="AH64" s="6"/>
      <c r="AI64" s="6"/>
      <c r="AJ64" s="6"/>
      <c r="AK64" s="9" t="s">
        <v>485</v>
      </c>
    </row>
    <row r="65" spans="21:38" ht="8.25" hidden="1" customHeight="1" x14ac:dyDescent="0.2">
      <c r="V65" s="6"/>
      <c r="Z65" s="6"/>
      <c r="AA65" s="6"/>
      <c r="AC65" s="8" t="s">
        <v>486</v>
      </c>
      <c r="AE65" s="6"/>
      <c r="AF65" s="6"/>
      <c r="AG65" s="6"/>
      <c r="AH65" s="6"/>
      <c r="AI65" s="6"/>
      <c r="AJ65" s="6"/>
      <c r="AK65" s="9" t="s">
        <v>487</v>
      </c>
    </row>
    <row r="66" spans="21:38" ht="8.25" hidden="1" customHeight="1" x14ac:dyDescent="0.2">
      <c r="V66" s="6"/>
      <c r="Z66" s="6"/>
      <c r="AA66" s="6"/>
      <c r="AC66" s="8" t="s">
        <v>488</v>
      </c>
      <c r="AE66" s="6"/>
      <c r="AF66" s="6"/>
      <c r="AG66" s="6"/>
      <c r="AH66" s="6"/>
      <c r="AI66" s="6"/>
      <c r="AJ66" s="6"/>
      <c r="AK66" s="9" t="s">
        <v>489</v>
      </c>
    </row>
    <row r="67" spans="21:38" ht="8.25" hidden="1" customHeight="1" x14ac:dyDescent="0.2">
      <c r="V67" s="6"/>
      <c r="AA67" s="6"/>
      <c r="AC67" s="8" t="s">
        <v>490</v>
      </c>
      <c r="AE67" s="6"/>
      <c r="AF67" s="6"/>
      <c r="AG67" s="6"/>
      <c r="AH67" s="6"/>
      <c r="AI67" s="6"/>
      <c r="AJ67" s="6"/>
      <c r="AK67" s="9" t="s">
        <v>491</v>
      </c>
    </row>
    <row r="68" spans="21:38" ht="8.25" hidden="1" customHeight="1" x14ac:dyDescent="0.2">
      <c r="V68" s="6"/>
      <c r="AA68" s="6"/>
      <c r="AC68" s="8" t="s">
        <v>492</v>
      </c>
      <c r="AD68" s="8"/>
      <c r="AE68" s="6"/>
      <c r="AF68" s="6"/>
      <c r="AG68" s="6"/>
      <c r="AH68" s="6"/>
      <c r="AI68" s="6"/>
      <c r="AJ68" s="6"/>
      <c r="AK68" s="9" t="s">
        <v>493</v>
      </c>
    </row>
    <row r="69" spans="21:38" ht="8.25" hidden="1" customHeight="1" x14ac:dyDescent="0.2">
      <c r="V69" s="6"/>
      <c r="AA69" s="6"/>
      <c r="AC69" s="8" t="s">
        <v>494</v>
      </c>
      <c r="AE69" s="6"/>
      <c r="AF69" s="6"/>
      <c r="AG69" s="6"/>
      <c r="AH69" s="6"/>
      <c r="AI69" s="6"/>
      <c r="AJ69" s="6"/>
      <c r="AK69" s="9" t="s">
        <v>495</v>
      </c>
    </row>
    <row r="70" spans="21:38" ht="8.25" hidden="1" customHeight="1" x14ac:dyDescent="0.2">
      <c r="V70" s="6"/>
      <c r="AA70" s="6"/>
      <c r="AC70" s="8" t="s">
        <v>497</v>
      </c>
      <c r="AE70" s="6"/>
      <c r="AF70" s="6"/>
      <c r="AG70" s="6"/>
      <c r="AH70" s="6"/>
      <c r="AI70" s="6"/>
      <c r="AJ70" s="6"/>
      <c r="AK70" s="9" t="s">
        <v>496</v>
      </c>
    </row>
    <row r="71" spans="21:38" ht="8.25" hidden="1" customHeight="1" x14ac:dyDescent="0.2">
      <c r="AC71" s="8" t="s">
        <v>499</v>
      </c>
      <c r="AD71" s="6"/>
      <c r="AK71" s="9" t="s">
        <v>498</v>
      </c>
    </row>
    <row r="72" spans="21:38" ht="8.25" hidden="1" customHeight="1" x14ac:dyDescent="0.2">
      <c r="W72" s="13"/>
      <c r="Y72" s="6"/>
      <c r="Z72" s="13"/>
      <c r="AC72" s="8" t="s">
        <v>501</v>
      </c>
      <c r="AK72" s="9" t="s">
        <v>500</v>
      </c>
    </row>
    <row r="73" spans="21:38" ht="8.25" hidden="1" customHeight="1" x14ac:dyDescent="0.2">
      <c r="W73" s="13"/>
      <c r="Z73" s="13"/>
      <c r="AC73" s="8" t="s">
        <v>503</v>
      </c>
      <c r="AK73" s="9" t="s">
        <v>502</v>
      </c>
    </row>
    <row r="74" spans="21:38" ht="8.25" hidden="1" customHeight="1" x14ac:dyDescent="0.2">
      <c r="W74" s="13"/>
      <c r="Z74" s="13"/>
      <c r="AC74" s="8" t="s">
        <v>505</v>
      </c>
      <c r="AK74" s="9" t="s">
        <v>504</v>
      </c>
    </row>
    <row r="75" spans="21:38" ht="8.25" hidden="1" customHeight="1" x14ac:dyDescent="0.2">
      <c r="W75" s="13"/>
      <c r="Z75" s="13"/>
      <c r="AC75" s="8" t="s">
        <v>507</v>
      </c>
      <c r="AK75" s="9" t="s">
        <v>506</v>
      </c>
    </row>
    <row r="76" spans="21:38" ht="8.25" hidden="1" customHeight="1" x14ac:dyDescent="0.2">
      <c r="U76" s="13"/>
      <c r="V76" s="13"/>
      <c r="W76" s="13"/>
      <c r="Y76" s="13"/>
      <c r="Z76" s="13"/>
      <c r="AA76" s="13"/>
      <c r="AB76" s="13"/>
      <c r="AC76" s="6" t="s">
        <v>80</v>
      </c>
      <c r="AD76" s="13"/>
      <c r="AE76" s="13"/>
      <c r="AF76" s="13"/>
      <c r="AG76" s="13"/>
      <c r="AH76" s="13"/>
      <c r="AI76" s="13"/>
      <c r="AJ76" s="13"/>
      <c r="AK76" s="9" t="s">
        <v>508</v>
      </c>
      <c r="AL76" s="13"/>
    </row>
    <row r="77" spans="21:38" ht="8.25" hidden="1" customHeight="1" x14ac:dyDescent="0.2">
      <c r="U77" s="13"/>
      <c r="V77" s="13"/>
      <c r="W77" s="13"/>
      <c r="Y77" s="13"/>
      <c r="Z77" s="13"/>
      <c r="AA77" s="13"/>
      <c r="AB77" s="13"/>
      <c r="AD77" s="13"/>
      <c r="AE77" s="13"/>
      <c r="AF77" s="13"/>
      <c r="AG77" s="13"/>
      <c r="AH77" s="13"/>
      <c r="AI77" s="13"/>
      <c r="AJ77" s="13"/>
      <c r="AK77" s="9" t="s">
        <v>509</v>
      </c>
      <c r="AL77" s="13"/>
    </row>
    <row r="78" spans="21:38" ht="8.25" hidden="1" customHeight="1" x14ac:dyDescent="0.2">
      <c r="U78" s="13"/>
      <c r="V78" s="13"/>
      <c r="W78" s="13"/>
      <c r="X78" s="13"/>
      <c r="Y78" s="13"/>
      <c r="Z78" s="13"/>
      <c r="AA78" s="13"/>
      <c r="AB78" s="13"/>
      <c r="AD78" s="13"/>
      <c r="AE78" s="13"/>
      <c r="AF78" s="13"/>
      <c r="AG78" s="13"/>
      <c r="AH78" s="13"/>
      <c r="AI78" s="13"/>
      <c r="AJ78" s="13"/>
      <c r="AK78" s="9" t="s">
        <v>510</v>
      </c>
      <c r="AL78" s="13"/>
    </row>
    <row r="79" spans="21:38" ht="8.25" hidden="1" customHeight="1" x14ac:dyDescent="0.2">
      <c r="U79" s="13"/>
      <c r="V79" s="13"/>
      <c r="W79" s="13"/>
      <c r="X79" s="13"/>
      <c r="Y79" s="13"/>
      <c r="Z79" s="13"/>
      <c r="AA79" s="13"/>
      <c r="AB79" s="13"/>
      <c r="AD79" s="13"/>
      <c r="AE79" s="13"/>
      <c r="AF79" s="13"/>
      <c r="AG79" s="13"/>
      <c r="AH79" s="13"/>
      <c r="AI79" s="13"/>
      <c r="AJ79" s="13"/>
      <c r="AK79" s="9" t="s">
        <v>511</v>
      </c>
      <c r="AL79" s="13"/>
    </row>
    <row r="80" spans="21:38" ht="8.25" hidden="1" customHeight="1" x14ac:dyDescent="0.2">
      <c r="U80" s="13"/>
      <c r="V80" s="13"/>
      <c r="W80" s="13"/>
      <c r="X80" s="13"/>
      <c r="Y80" s="13"/>
      <c r="Z80" s="13"/>
      <c r="AA80" s="13"/>
      <c r="AB80" s="13"/>
      <c r="AD80" s="13"/>
      <c r="AE80" s="13"/>
      <c r="AF80" s="13"/>
      <c r="AG80" s="13"/>
      <c r="AH80" s="13"/>
      <c r="AI80" s="13"/>
      <c r="AJ80" s="13"/>
      <c r="AK80" s="9" t="s">
        <v>512</v>
      </c>
      <c r="AL80" s="13"/>
    </row>
    <row r="81" spans="1:38" ht="8.25" hidden="1" customHeight="1" x14ac:dyDescent="0.2">
      <c r="U81" s="13"/>
      <c r="V81" s="13"/>
      <c r="W81" s="13"/>
      <c r="X81" s="13"/>
      <c r="Y81" s="13"/>
      <c r="Z81" s="13"/>
      <c r="AA81" s="13"/>
      <c r="AB81" s="13"/>
      <c r="AD81" s="13"/>
      <c r="AE81" s="13"/>
      <c r="AF81" s="13"/>
      <c r="AG81" s="13"/>
      <c r="AH81" s="13"/>
      <c r="AI81" s="13"/>
      <c r="AJ81" s="13"/>
      <c r="AK81" s="9" t="s">
        <v>513</v>
      </c>
      <c r="AL81" s="13"/>
    </row>
    <row r="82" spans="1:38" ht="8.25" hidden="1" customHeight="1" x14ac:dyDescent="0.2">
      <c r="U82" s="13"/>
      <c r="V82" s="13"/>
      <c r="W82" s="13"/>
      <c r="X82" s="13"/>
      <c r="Y82" s="13"/>
      <c r="Z82" s="13"/>
      <c r="AA82" s="13"/>
      <c r="AB82" s="13"/>
      <c r="AD82" s="13"/>
      <c r="AE82" s="13"/>
      <c r="AF82" s="13"/>
      <c r="AG82" s="13"/>
      <c r="AH82" s="13"/>
      <c r="AI82" s="13"/>
      <c r="AJ82" s="13"/>
      <c r="AK82" s="9" t="s">
        <v>514</v>
      </c>
      <c r="AL82" s="13"/>
    </row>
    <row r="83" spans="1:38" ht="8.25" hidden="1" customHeight="1" x14ac:dyDescent="0.2">
      <c r="U83" s="13"/>
      <c r="V83" s="13"/>
      <c r="W83" s="13"/>
      <c r="X83" s="13"/>
      <c r="Y83" s="13"/>
      <c r="Z83" s="13"/>
      <c r="AA83" s="13"/>
      <c r="AB83" s="13"/>
      <c r="AD83" s="13"/>
      <c r="AE83" s="13"/>
      <c r="AF83" s="13"/>
      <c r="AG83" s="13"/>
      <c r="AH83" s="13"/>
      <c r="AI83" s="13"/>
      <c r="AJ83" s="13"/>
      <c r="AK83" s="9" t="s">
        <v>515</v>
      </c>
      <c r="AL83" s="13"/>
    </row>
    <row r="84" spans="1:38" ht="8.25" hidden="1" customHeight="1" x14ac:dyDescent="0.2">
      <c r="U84" s="13"/>
      <c r="V84" s="13"/>
      <c r="X84" s="13"/>
      <c r="Y84" s="13"/>
      <c r="AA84" s="13"/>
      <c r="AB84" s="13"/>
      <c r="AD84" s="13"/>
      <c r="AE84" s="13"/>
      <c r="AF84" s="13"/>
      <c r="AG84" s="13"/>
      <c r="AH84" s="13"/>
      <c r="AI84" s="13"/>
      <c r="AJ84" s="13"/>
      <c r="AK84" s="9" t="s">
        <v>516</v>
      </c>
      <c r="AL84" s="13"/>
    </row>
    <row r="85" spans="1:38" ht="8.25" hidden="1" customHeight="1" x14ac:dyDescent="0.2">
      <c r="U85" s="13"/>
      <c r="V85" s="13"/>
      <c r="X85" s="13"/>
      <c r="Y85" s="13"/>
      <c r="AA85" s="13"/>
      <c r="AB85" s="13"/>
      <c r="AD85" s="13"/>
      <c r="AE85" s="13"/>
      <c r="AF85" s="13"/>
      <c r="AG85" s="13"/>
      <c r="AH85" s="13"/>
      <c r="AI85" s="13"/>
      <c r="AJ85" s="13"/>
      <c r="AK85" s="6" t="s">
        <v>517</v>
      </c>
      <c r="AL85" s="13"/>
    </row>
    <row r="86" spans="1:38" ht="8.25" hidden="1" customHeight="1" x14ac:dyDescent="0.2">
      <c r="U86" s="13"/>
      <c r="V86" s="13"/>
      <c r="X86" s="13"/>
      <c r="Y86" s="13"/>
      <c r="AA86" s="13"/>
      <c r="AB86" s="13"/>
      <c r="AD86" s="13"/>
      <c r="AE86" s="13"/>
      <c r="AF86" s="13"/>
      <c r="AG86" s="13"/>
      <c r="AH86" s="13"/>
      <c r="AI86" s="13"/>
      <c r="AJ86" s="13"/>
      <c r="AK86" s="9" t="s">
        <v>518</v>
      </c>
      <c r="AL86" s="13"/>
    </row>
    <row r="87" spans="1:38" ht="8.25" hidden="1" customHeight="1" x14ac:dyDescent="0.2">
      <c r="U87" s="13"/>
      <c r="V87" s="13"/>
      <c r="X87" s="13"/>
      <c r="Y87" s="13"/>
      <c r="AA87" s="13"/>
      <c r="AB87" s="13"/>
      <c r="AD87" s="13"/>
      <c r="AE87" s="13"/>
      <c r="AF87" s="13"/>
      <c r="AG87" s="13"/>
      <c r="AH87" s="13"/>
      <c r="AI87" s="13"/>
      <c r="AJ87" s="13"/>
      <c r="AK87" s="6" t="s">
        <v>519</v>
      </c>
      <c r="AL87" s="13"/>
    </row>
    <row r="88" spans="1:38" ht="8.25" hidden="1" customHeight="1" x14ac:dyDescent="0.25">
      <c r="AK88" s="9" t="s">
        <v>520</v>
      </c>
    </row>
    <row r="89" spans="1:38" ht="8.25" hidden="1" customHeight="1" x14ac:dyDescent="0.25">
      <c r="AK89" s="9" t="s">
        <v>521</v>
      </c>
    </row>
    <row r="90" spans="1:38" ht="12" hidden="1" customHeight="1" x14ac:dyDescent="0.25">
      <c r="AK90" s="9" t="s">
        <v>522</v>
      </c>
    </row>
    <row r="91" spans="1:38" ht="12.75" hidden="1" customHeight="1" x14ac:dyDescent="0.25">
      <c r="AK91" s="9" t="s">
        <v>523</v>
      </c>
    </row>
    <row r="92" spans="1:38" ht="7.5" hidden="1" customHeight="1" x14ac:dyDescent="0.25">
      <c r="AK92" s="9" t="s">
        <v>524</v>
      </c>
    </row>
    <row r="93" spans="1:38" ht="13.5" customHeight="1" x14ac:dyDescent="0.25">
      <c r="B93" s="40" t="s">
        <v>697</v>
      </c>
      <c r="AK93" s="9" t="s">
        <v>525</v>
      </c>
    </row>
    <row r="94" spans="1:38" ht="4.5" customHeight="1" x14ac:dyDescent="0.25">
      <c r="B94" s="40"/>
      <c r="AK94" s="6" t="s">
        <v>526</v>
      </c>
    </row>
    <row r="95" spans="1:38" ht="18" customHeight="1" x14ac:dyDescent="0.25">
      <c r="B95" s="292" t="s">
        <v>766</v>
      </c>
      <c r="C95" s="292"/>
      <c r="D95" s="292"/>
      <c r="E95" s="292"/>
      <c r="F95" s="292"/>
      <c r="G95" s="292"/>
      <c r="H95" s="292"/>
      <c r="I95" s="292"/>
      <c r="J95" s="292"/>
      <c r="K95" s="292"/>
      <c r="L95" s="292"/>
      <c r="M95" s="292"/>
      <c r="N95" s="292"/>
      <c r="O95" s="292"/>
      <c r="P95" s="292"/>
      <c r="Q95" s="292"/>
      <c r="R95" s="292"/>
    </row>
    <row r="96" spans="1:38" ht="13.5" customHeight="1" x14ac:dyDescent="0.2">
      <c r="A96" s="14"/>
      <c r="B96" s="293" t="s">
        <v>527</v>
      </c>
      <c r="C96" s="294"/>
      <c r="D96" s="295"/>
      <c r="E96" s="296"/>
      <c r="F96" s="296"/>
      <c r="G96" s="296"/>
      <c r="H96" s="296"/>
      <c r="I96" s="296"/>
      <c r="J96" s="296"/>
      <c r="K96" s="296"/>
      <c r="L96" s="296"/>
      <c r="M96" s="296"/>
      <c r="N96" s="296"/>
      <c r="O96" s="296"/>
      <c r="P96" s="296"/>
      <c r="Q96" s="296"/>
      <c r="R96" s="297"/>
      <c r="S96" s="15"/>
      <c r="T96" s="15"/>
      <c r="AK96" s="6"/>
    </row>
    <row r="97" spans="1:38" ht="4.5" customHeight="1" x14ac:dyDescent="0.2">
      <c r="A97" s="14"/>
      <c r="B97" s="16"/>
      <c r="C97" s="17"/>
      <c r="D97" s="18"/>
      <c r="E97" s="18"/>
      <c r="F97" s="18"/>
      <c r="G97" s="18"/>
      <c r="H97" s="18"/>
      <c r="I97" s="18"/>
      <c r="J97" s="18"/>
      <c r="K97" s="19"/>
      <c r="L97" s="19"/>
      <c r="M97" s="18"/>
      <c r="N97" s="18"/>
      <c r="O97" s="18"/>
      <c r="P97" s="18"/>
      <c r="Q97" s="14"/>
      <c r="R97" s="14"/>
      <c r="AK97" s="6"/>
    </row>
    <row r="98" spans="1:38" ht="13.5" customHeight="1" x14ac:dyDescent="0.2">
      <c r="A98" s="14"/>
      <c r="B98" s="293" t="s">
        <v>528</v>
      </c>
      <c r="C98" s="294"/>
      <c r="D98" s="295"/>
      <c r="E98" s="296"/>
      <c r="F98" s="296"/>
      <c r="G98" s="296"/>
      <c r="H98" s="296"/>
      <c r="I98" s="297"/>
      <c r="J98" s="20"/>
      <c r="K98" s="293" t="s">
        <v>529</v>
      </c>
      <c r="L98" s="294"/>
      <c r="M98" s="295"/>
      <c r="N98" s="296"/>
      <c r="O98" s="296"/>
      <c r="P98" s="296"/>
      <c r="Q98" s="296"/>
      <c r="R98" s="297"/>
      <c r="S98" s="21"/>
      <c r="AK98" s="6"/>
      <c r="AL98" s="5" t="s">
        <v>714</v>
      </c>
    </row>
    <row r="99" spans="1:38" ht="4.5" customHeight="1" x14ac:dyDescent="0.2">
      <c r="A99" s="14"/>
      <c r="B99" s="16"/>
      <c r="C99" s="17"/>
      <c r="D99" s="18"/>
      <c r="E99" s="18"/>
      <c r="F99" s="18"/>
      <c r="G99" s="18"/>
      <c r="H99" s="18"/>
      <c r="I99" s="18"/>
      <c r="J99" s="18"/>
      <c r="K99" s="19"/>
      <c r="L99" s="19"/>
      <c r="M99" s="18"/>
      <c r="N99" s="18"/>
      <c r="O99" s="18"/>
      <c r="P99" s="18"/>
      <c r="Q99" s="14"/>
      <c r="R99" s="14"/>
      <c r="AK99" s="6"/>
      <c r="AL99" s="5" t="s">
        <v>767</v>
      </c>
    </row>
    <row r="100" spans="1:38" ht="13.5" customHeight="1" x14ac:dyDescent="0.2">
      <c r="A100" s="14"/>
      <c r="B100" s="293" t="s">
        <v>530</v>
      </c>
      <c r="C100" s="294"/>
      <c r="D100" s="295"/>
      <c r="E100" s="296"/>
      <c r="F100" s="296"/>
      <c r="G100" s="296"/>
      <c r="H100" s="296"/>
      <c r="I100" s="297"/>
      <c r="J100" s="18"/>
      <c r="K100" s="293" t="s">
        <v>531</v>
      </c>
      <c r="L100" s="294"/>
      <c r="M100" s="295"/>
      <c r="N100" s="296"/>
      <c r="O100" s="296"/>
      <c r="P100" s="296"/>
      <c r="Q100" s="296"/>
      <c r="R100" s="297"/>
      <c r="AK100" s="6"/>
      <c r="AL100" s="5" t="s">
        <v>716</v>
      </c>
    </row>
    <row r="101" spans="1:38" ht="4.5" customHeight="1" x14ac:dyDescent="0.25">
      <c r="A101" s="14"/>
      <c r="B101" s="22"/>
      <c r="C101" s="17"/>
      <c r="D101" s="18"/>
      <c r="E101" s="18"/>
      <c r="F101" s="18"/>
      <c r="G101" s="18"/>
      <c r="H101" s="18"/>
      <c r="I101" s="18"/>
      <c r="J101" s="18"/>
      <c r="K101" s="19"/>
      <c r="L101" s="19"/>
      <c r="M101" s="18"/>
      <c r="N101" s="18"/>
      <c r="O101" s="18"/>
      <c r="P101" s="18"/>
      <c r="Q101" s="14"/>
      <c r="R101" s="14"/>
      <c r="AL101" s="5" t="s">
        <v>768</v>
      </c>
    </row>
    <row r="102" spans="1:38" ht="13.5" customHeight="1" x14ac:dyDescent="0.25">
      <c r="A102" s="14"/>
      <c r="B102" s="293" t="s">
        <v>532</v>
      </c>
      <c r="C102" s="294"/>
      <c r="D102" s="295"/>
      <c r="E102" s="296"/>
      <c r="F102" s="296"/>
      <c r="G102" s="296"/>
      <c r="H102" s="296"/>
      <c r="I102" s="297"/>
      <c r="J102" s="23"/>
      <c r="K102" s="293" t="s">
        <v>533</v>
      </c>
      <c r="L102" s="294"/>
      <c r="M102" s="295"/>
      <c r="N102" s="296"/>
      <c r="O102" s="296"/>
      <c r="P102" s="296"/>
      <c r="Q102" s="296"/>
      <c r="R102" s="297"/>
      <c r="AL102" s="5" t="s">
        <v>718</v>
      </c>
    </row>
    <row r="103" spans="1:38" ht="4.5" customHeight="1" x14ac:dyDescent="0.25">
      <c r="AL103" s="5" t="s">
        <v>769</v>
      </c>
    </row>
    <row r="104" spans="1:38" ht="13.5" customHeight="1" x14ac:dyDescent="0.25">
      <c r="A104" s="14"/>
      <c r="B104" s="293" t="s">
        <v>14</v>
      </c>
      <c r="C104" s="294"/>
      <c r="D104" s="298" t="s">
        <v>534</v>
      </c>
      <c r="E104" s="299"/>
      <c r="F104" s="55"/>
      <c r="G104" s="299" t="s">
        <v>535</v>
      </c>
      <c r="H104" s="300"/>
      <c r="I104" s="46"/>
      <c r="J104" s="24"/>
      <c r="K104" s="301" t="s">
        <v>536</v>
      </c>
      <c r="L104" s="294"/>
      <c r="M104" s="48"/>
      <c r="N104" s="299" t="s">
        <v>537</v>
      </c>
      <c r="O104" s="299"/>
      <c r="P104" s="302"/>
      <c r="Q104" s="302"/>
      <c r="R104" s="303"/>
    </row>
    <row r="105" spans="1:38" ht="5.0999999999999996" customHeight="1" x14ac:dyDescent="0.25">
      <c r="A105" s="14"/>
      <c r="B105" s="14"/>
      <c r="C105" s="14"/>
      <c r="D105" s="14"/>
      <c r="E105" s="14"/>
      <c r="F105" s="14"/>
      <c r="G105" s="14"/>
      <c r="H105" s="14"/>
      <c r="I105" s="14"/>
      <c r="J105" s="14"/>
      <c r="K105" s="14"/>
      <c r="L105" s="14"/>
      <c r="M105" s="14"/>
      <c r="N105" s="14"/>
      <c r="O105" s="14"/>
      <c r="P105" s="14"/>
      <c r="Q105" s="14"/>
      <c r="R105" s="14"/>
    </row>
    <row r="106" spans="1:38" ht="26.25" customHeight="1" x14ac:dyDescent="0.25">
      <c r="A106" s="14"/>
      <c r="B106" s="304" t="s">
        <v>538</v>
      </c>
      <c r="C106" s="304"/>
      <c r="D106" s="305"/>
      <c r="E106" s="306"/>
      <c r="F106" s="306"/>
      <c r="G106" s="306"/>
      <c r="H106" s="306"/>
      <c r="I106" s="307"/>
      <c r="J106" s="25"/>
      <c r="K106" s="308" t="s">
        <v>539</v>
      </c>
      <c r="L106" s="309"/>
      <c r="M106" s="409"/>
      <c r="N106" s="410"/>
      <c r="O106" s="308" t="s">
        <v>540</v>
      </c>
      <c r="P106" s="309"/>
      <c r="Q106" s="312"/>
      <c r="R106" s="313"/>
      <c r="W106" s="30"/>
    </row>
    <row r="107" spans="1:38" ht="5.0999999999999996" customHeight="1" x14ac:dyDescent="0.25">
      <c r="A107" s="14"/>
      <c r="B107" s="26"/>
      <c r="C107" s="26"/>
      <c r="D107" s="14"/>
      <c r="E107" s="14"/>
      <c r="F107" s="14"/>
      <c r="G107" s="14"/>
      <c r="H107" s="26"/>
      <c r="I107" s="26"/>
      <c r="J107" s="14"/>
      <c r="K107" s="14"/>
      <c r="L107" s="14"/>
      <c r="M107" s="14"/>
      <c r="N107" s="14"/>
      <c r="O107" s="14"/>
      <c r="P107" s="14"/>
      <c r="Q107" s="14"/>
      <c r="R107" s="14"/>
    </row>
    <row r="108" spans="1:38" ht="13.5" customHeight="1" x14ac:dyDescent="0.25">
      <c r="A108" s="14"/>
      <c r="B108" s="314" t="s">
        <v>541</v>
      </c>
      <c r="C108" s="314"/>
      <c r="D108" s="315"/>
      <c r="E108" s="316"/>
      <c r="F108" s="316"/>
      <c r="G108" s="316"/>
      <c r="H108" s="316"/>
      <c r="I108" s="317"/>
      <c r="J108" s="27"/>
      <c r="K108" s="294" t="s">
        <v>542</v>
      </c>
      <c r="L108" s="304"/>
      <c r="M108" s="318"/>
      <c r="N108" s="318"/>
      <c r="O108" s="318"/>
      <c r="P108" s="318"/>
      <c r="Q108" s="318"/>
      <c r="R108" s="318"/>
      <c r="S108" s="28"/>
      <c r="W108" s="30"/>
    </row>
    <row r="109" spans="1:38" ht="4.5" customHeight="1" x14ac:dyDescent="0.25">
      <c r="A109" s="14"/>
      <c r="B109" s="16"/>
      <c r="C109" s="17"/>
      <c r="D109" s="18"/>
      <c r="E109" s="18"/>
      <c r="F109" s="18"/>
      <c r="G109" s="18"/>
      <c r="H109" s="18"/>
      <c r="I109" s="18"/>
      <c r="J109" s="18"/>
      <c r="K109" s="19"/>
      <c r="L109" s="19"/>
      <c r="M109" s="18"/>
      <c r="N109" s="18"/>
      <c r="O109" s="18"/>
      <c r="P109" s="18"/>
      <c r="Q109" s="14"/>
      <c r="R109" s="14"/>
      <c r="W109" s="29"/>
    </row>
    <row r="110" spans="1:38" ht="13.5" customHeight="1" x14ac:dyDescent="0.25">
      <c r="A110" s="14"/>
      <c r="B110" s="293" t="s">
        <v>543</v>
      </c>
      <c r="C110" s="294"/>
      <c r="D110" s="318"/>
      <c r="E110" s="318"/>
      <c r="F110" s="318"/>
      <c r="G110" s="318"/>
      <c r="H110" s="318"/>
      <c r="I110" s="318"/>
      <c r="K110" s="293" t="s">
        <v>544</v>
      </c>
      <c r="L110" s="294"/>
      <c r="M110" s="318"/>
      <c r="N110" s="318"/>
      <c r="O110" s="318"/>
      <c r="P110" s="318"/>
      <c r="Q110" s="318"/>
      <c r="R110" s="318"/>
      <c r="V110" s="29"/>
      <c r="W110" s="30"/>
      <c r="X110" s="30"/>
      <c r="Y110" s="29"/>
    </row>
    <row r="111" spans="1:38" ht="5.0999999999999996" customHeight="1" x14ac:dyDescent="0.25">
      <c r="A111" s="14"/>
      <c r="B111" s="26"/>
      <c r="C111" s="26"/>
      <c r="D111" s="14"/>
      <c r="E111" s="14"/>
      <c r="F111" s="14"/>
      <c r="G111" s="14"/>
      <c r="H111" s="26"/>
      <c r="I111" s="26"/>
      <c r="J111" s="14"/>
      <c r="K111" s="14"/>
      <c r="L111" s="14"/>
      <c r="M111" s="14"/>
      <c r="N111" s="14"/>
      <c r="O111" s="14"/>
      <c r="P111" s="14"/>
      <c r="Q111" s="14"/>
      <c r="R111" s="14"/>
      <c r="W111" s="29"/>
    </row>
    <row r="112" spans="1:38" ht="13.5" customHeight="1" x14ac:dyDescent="0.25">
      <c r="A112" s="14"/>
      <c r="B112" s="293" t="s">
        <v>545</v>
      </c>
      <c r="C112" s="294"/>
      <c r="D112" s="318"/>
      <c r="E112" s="318"/>
      <c r="F112" s="318"/>
      <c r="G112" s="318"/>
      <c r="H112" s="318"/>
      <c r="I112" s="318"/>
      <c r="K112" s="293" t="s">
        <v>546</v>
      </c>
      <c r="L112" s="294"/>
      <c r="M112" s="318"/>
      <c r="N112" s="318"/>
      <c r="O112" s="318"/>
      <c r="P112" s="318"/>
      <c r="Q112" s="318"/>
      <c r="R112" s="318"/>
      <c r="V112" s="29"/>
      <c r="W112" s="29"/>
      <c r="X112" s="30"/>
      <c r="Y112" s="29"/>
    </row>
    <row r="113" spans="1:37" ht="4.5" customHeight="1" x14ac:dyDescent="0.25">
      <c r="A113" s="14"/>
      <c r="B113" s="26"/>
      <c r="C113" s="26"/>
      <c r="D113" s="14"/>
      <c r="E113" s="14"/>
      <c r="F113" s="14"/>
      <c r="G113" s="14"/>
      <c r="H113" s="14"/>
      <c r="I113" s="14"/>
      <c r="J113" s="14"/>
      <c r="K113" s="26"/>
      <c r="L113" s="26"/>
      <c r="M113" s="14"/>
      <c r="N113" s="14"/>
      <c r="O113" s="14"/>
      <c r="P113" s="14"/>
      <c r="Q113" s="14"/>
      <c r="R113" s="14"/>
      <c r="T113" s="29"/>
      <c r="U113" s="30"/>
      <c r="V113" s="30"/>
      <c r="W113" s="29"/>
    </row>
    <row r="114" spans="1:37" ht="41.25" customHeight="1" x14ac:dyDescent="0.25">
      <c r="A114" s="14"/>
      <c r="B114" s="319" t="s">
        <v>547</v>
      </c>
      <c r="C114" s="320"/>
      <c r="D114" s="54"/>
      <c r="E114" s="293" t="s">
        <v>548</v>
      </c>
      <c r="F114" s="294"/>
      <c r="G114" s="54"/>
      <c r="H114" s="321" t="s">
        <v>549</v>
      </c>
      <c r="I114" s="320"/>
      <c r="J114" s="322"/>
      <c r="K114" s="323"/>
      <c r="L114" s="321" t="s">
        <v>713</v>
      </c>
      <c r="M114" s="324"/>
      <c r="N114" s="322"/>
      <c r="O114" s="323"/>
      <c r="P114" s="321" t="s">
        <v>657</v>
      </c>
      <c r="Q114" s="320"/>
      <c r="R114" s="47"/>
      <c r="V114" s="29"/>
      <c r="X114" s="30"/>
      <c r="Y114" s="29"/>
    </row>
    <row r="115" spans="1:37" ht="4.5" customHeight="1" x14ac:dyDescent="0.25">
      <c r="A115" s="14"/>
      <c r="B115" s="14"/>
      <c r="C115" s="14"/>
      <c r="D115" s="14"/>
      <c r="E115" s="14"/>
      <c r="F115" s="14"/>
      <c r="G115" s="14"/>
      <c r="H115" s="14"/>
      <c r="I115" s="14"/>
      <c r="J115" s="14"/>
      <c r="K115" s="14"/>
      <c r="L115" s="14"/>
      <c r="M115" s="14"/>
      <c r="N115" s="14"/>
      <c r="O115" s="14"/>
      <c r="P115" s="14"/>
      <c r="Q115" s="14"/>
      <c r="R115" s="14"/>
      <c r="T115" s="29"/>
      <c r="U115" s="30"/>
      <c r="V115" s="30"/>
    </row>
    <row r="116" spans="1:37" ht="13.5" customHeight="1" x14ac:dyDescent="0.25">
      <c r="A116" s="14"/>
      <c r="B116" s="325" t="s">
        <v>794</v>
      </c>
      <c r="C116" s="325"/>
      <c r="D116" s="325"/>
      <c r="E116" s="325"/>
      <c r="F116" s="325"/>
      <c r="G116" s="325"/>
      <c r="H116" s="325"/>
      <c r="I116" s="325"/>
      <c r="J116" s="325"/>
      <c r="K116" s="325"/>
      <c r="L116" s="325"/>
      <c r="M116" s="325"/>
      <c r="N116" s="325"/>
      <c r="O116" s="325"/>
      <c r="P116" s="325"/>
      <c r="Q116" s="325"/>
      <c r="R116" s="325"/>
    </row>
    <row r="117" spans="1:37" ht="143.25" customHeight="1" x14ac:dyDescent="0.25">
      <c r="A117" s="14"/>
      <c r="B117" s="326" t="s">
        <v>818</v>
      </c>
      <c r="C117" s="327"/>
      <c r="D117" s="327"/>
      <c r="E117" s="327"/>
      <c r="F117" s="327"/>
      <c r="G117" s="327"/>
      <c r="H117" s="327"/>
      <c r="I117" s="327"/>
      <c r="J117" s="327"/>
      <c r="K117" s="327"/>
      <c r="L117" s="327"/>
      <c r="M117" s="327"/>
      <c r="N117" s="327"/>
      <c r="O117" s="327"/>
      <c r="P117" s="327"/>
      <c r="Q117" s="327"/>
      <c r="R117" s="328"/>
    </row>
    <row r="118" spans="1:37" ht="4.5" customHeight="1" x14ac:dyDescent="0.25">
      <c r="A118" s="14"/>
      <c r="B118" s="14"/>
      <c r="C118" s="14"/>
      <c r="D118" s="14"/>
      <c r="E118" s="14"/>
      <c r="F118" s="14"/>
      <c r="G118" s="14"/>
      <c r="H118" s="14"/>
      <c r="I118" s="14"/>
      <c r="J118" s="14"/>
      <c r="K118" s="14"/>
      <c r="L118" s="14"/>
      <c r="M118" s="14"/>
      <c r="N118" s="14"/>
      <c r="O118" s="14"/>
      <c r="P118" s="14"/>
      <c r="Q118" s="14"/>
      <c r="R118" s="14"/>
      <c r="T118" s="29"/>
      <c r="U118" s="30"/>
      <c r="V118" s="30"/>
    </row>
    <row r="119" spans="1:37" ht="13.5" customHeight="1" x14ac:dyDescent="0.25">
      <c r="A119" s="14"/>
      <c r="B119" s="329" t="s">
        <v>795</v>
      </c>
      <c r="C119" s="330"/>
      <c r="D119" s="330"/>
      <c r="E119" s="330"/>
      <c r="F119" s="330"/>
      <c r="G119" s="330"/>
      <c r="H119" s="330"/>
      <c r="I119" s="330"/>
      <c r="J119" s="330"/>
      <c r="K119" s="330"/>
      <c r="L119" s="330"/>
      <c r="M119" s="330"/>
      <c r="N119" s="330"/>
      <c r="O119" s="330"/>
      <c r="P119" s="330"/>
      <c r="Q119" s="330"/>
      <c r="R119" s="331"/>
      <c r="T119" s="29"/>
      <c r="U119" s="30"/>
      <c r="V119" s="30"/>
    </row>
    <row r="120" spans="1:37" ht="132.75" customHeight="1" x14ac:dyDescent="0.25">
      <c r="A120" s="14"/>
      <c r="B120" s="326" t="s">
        <v>796</v>
      </c>
      <c r="C120" s="327"/>
      <c r="D120" s="327"/>
      <c r="E120" s="327"/>
      <c r="F120" s="327"/>
      <c r="G120" s="327"/>
      <c r="H120" s="327"/>
      <c r="I120" s="327"/>
      <c r="J120" s="327"/>
      <c r="K120" s="327"/>
      <c r="L120" s="327"/>
      <c r="M120" s="327"/>
      <c r="N120" s="327"/>
      <c r="O120" s="327"/>
      <c r="P120" s="327"/>
      <c r="Q120" s="327"/>
      <c r="R120" s="328"/>
      <c r="T120" s="29"/>
      <c r="U120" s="30"/>
      <c r="V120" s="30"/>
      <c r="W120" s="31"/>
      <c r="Z120" s="31"/>
    </row>
    <row r="121" spans="1:37" ht="13.5" customHeight="1" x14ac:dyDescent="0.25">
      <c r="A121" s="14"/>
      <c r="B121" s="332" t="s">
        <v>550</v>
      </c>
      <c r="C121" s="332"/>
      <c r="D121" s="332"/>
      <c r="E121" s="333" t="s">
        <v>551</v>
      </c>
      <c r="F121" s="333"/>
      <c r="G121" s="333"/>
      <c r="H121" s="333"/>
      <c r="I121" s="333"/>
      <c r="J121" s="333"/>
      <c r="K121" s="333"/>
      <c r="L121" s="333"/>
      <c r="M121" s="333"/>
      <c r="N121" s="333"/>
      <c r="O121" s="333"/>
      <c r="P121" s="333"/>
      <c r="Q121" s="333"/>
      <c r="R121" s="333"/>
      <c r="W121" s="29"/>
    </row>
    <row r="122" spans="1:37" ht="13.5" customHeight="1" x14ac:dyDescent="0.25">
      <c r="A122" s="14"/>
      <c r="B122" s="332" t="s">
        <v>552</v>
      </c>
      <c r="C122" s="332"/>
      <c r="D122" s="332"/>
      <c r="E122" s="333" t="s">
        <v>553</v>
      </c>
      <c r="F122" s="333"/>
      <c r="G122" s="333"/>
      <c r="H122" s="333"/>
      <c r="I122" s="333"/>
      <c r="J122" s="333"/>
      <c r="K122" s="333"/>
      <c r="L122" s="333"/>
      <c r="M122" s="333"/>
      <c r="N122" s="333"/>
      <c r="O122" s="333"/>
      <c r="P122" s="333"/>
      <c r="Q122" s="333"/>
      <c r="R122" s="333"/>
      <c r="W122" s="29"/>
    </row>
    <row r="123" spans="1:37" ht="13.5" customHeight="1" x14ac:dyDescent="0.25">
      <c r="A123" s="14"/>
      <c r="B123" s="325" t="s">
        <v>554</v>
      </c>
      <c r="C123" s="325"/>
      <c r="D123" s="325"/>
      <c r="E123" s="333" t="s">
        <v>555</v>
      </c>
      <c r="F123" s="333"/>
      <c r="G123" s="333"/>
      <c r="H123" s="333"/>
      <c r="I123" s="333"/>
      <c r="J123" s="333"/>
      <c r="K123" s="333"/>
      <c r="L123" s="333"/>
      <c r="M123" s="333"/>
      <c r="N123" s="333"/>
      <c r="O123" s="333"/>
      <c r="P123" s="333"/>
      <c r="Q123" s="333"/>
      <c r="R123" s="333"/>
    </row>
    <row r="124" spans="1:37" s="31" customFormat="1" ht="4.5" customHeight="1" x14ac:dyDescent="0.25">
      <c r="B124" s="32"/>
      <c r="C124" s="32"/>
      <c r="D124" s="32"/>
      <c r="E124" s="32"/>
      <c r="F124" s="32"/>
      <c r="G124" s="32"/>
      <c r="H124" s="32"/>
      <c r="I124" s="32"/>
      <c r="J124" s="32"/>
      <c r="K124" s="32"/>
      <c r="L124" s="32"/>
      <c r="M124" s="32"/>
      <c r="N124" s="32"/>
      <c r="O124" s="32"/>
      <c r="P124" s="32"/>
      <c r="Q124" s="32"/>
      <c r="R124" s="32"/>
      <c r="W124" s="5"/>
      <c r="Z124" s="5"/>
      <c r="AC124" s="5"/>
      <c r="AK124" s="5"/>
    </row>
    <row r="125" spans="1:37" ht="13.5" customHeight="1" x14ac:dyDescent="0.25">
      <c r="A125" s="14"/>
      <c r="B125" s="386" t="s">
        <v>797</v>
      </c>
      <c r="C125" s="386"/>
      <c r="D125" s="386"/>
      <c r="E125" s="386"/>
      <c r="F125" s="386"/>
      <c r="G125" s="386"/>
      <c r="H125" s="386"/>
      <c r="I125" s="386"/>
      <c r="J125" s="386"/>
      <c r="K125" s="386"/>
      <c r="L125" s="386"/>
      <c r="M125" s="386"/>
      <c r="N125" s="386"/>
      <c r="O125" s="386"/>
      <c r="P125" s="386"/>
      <c r="Q125" s="386"/>
      <c r="R125" s="386"/>
      <c r="T125" s="29"/>
      <c r="U125" s="30"/>
      <c r="V125" s="30"/>
    </row>
    <row r="126" spans="1:37" ht="13.5" customHeight="1" x14ac:dyDescent="0.25">
      <c r="A126" s="14"/>
      <c r="B126" s="406" t="s">
        <v>837</v>
      </c>
      <c r="C126" s="406"/>
      <c r="D126" s="406"/>
      <c r="E126" s="406"/>
      <c r="F126" s="406"/>
      <c r="G126" s="406"/>
      <c r="H126" s="406"/>
      <c r="I126" s="406"/>
      <c r="J126" s="406"/>
      <c r="K126" s="406"/>
      <c r="L126" s="406"/>
      <c r="M126" s="406"/>
      <c r="N126" s="406"/>
      <c r="O126" s="406"/>
      <c r="P126" s="406"/>
      <c r="Q126" s="406"/>
      <c r="R126" s="406"/>
      <c r="T126" s="29"/>
      <c r="U126" s="30"/>
      <c r="V126" s="30"/>
    </row>
    <row r="127" spans="1:37" ht="136.5" customHeight="1" x14ac:dyDescent="0.25">
      <c r="A127" s="14"/>
      <c r="B127" s="407" t="s">
        <v>838</v>
      </c>
      <c r="C127" s="407"/>
      <c r="D127" s="407"/>
      <c r="E127" s="407"/>
      <c r="F127" s="407"/>
      <c r="G127" s="407"/>
      <c r="H127" s="407"/>
      <c r="I127" s="407"/>
      <c r="J127" s="407"/>
      <c r="K127" s="407"/>
      <c r="L127" s="407"/>
      <c r="M127" s="407"/>
      <c r="N127" s="407"/>
      <c r="O127" s="407"/>
      <c r="P127" s="407"/>
      <c r="Q127" s="407"/>
      <c r="R127" s="407"/>
      <c r="T127" s="29"/>
      <c r="U127" s="30" t="s">
        <v>801</v>
      </c>
      <c r="V127" s="30"/>
    </row>
    <row r="128" spans="1:37" ht="4.5" customHeight="1" x14ac:dyDescent="0.25">
      <c r="A128" s="14"/>
      <c r="B128" s="33"/>
      <c r="C128" s="33"/>
      <c r="D128" s="33"/>
      <c r="E128" s="33"/>
      <c r="F128" s="33"/>
      <c r="G128" s="33"/>
      <c r="H128" s="33"/>
      <c r="I128" s="33"/>
      <c r="J128" s="33"/>
      <c r="K128" s="33"/>
      <c r="L128" s="33"/>
      <c r="M128" s="33"/>
      <c r="N128" s="33"/>
      <c r="O128" s="33"/>
      <c r="P128" s="33"/>
      <c r="Q128" s="33"/>
      <c r="R128" s="14"/>
    </row>
    <row r="129" spans="1:37" ht="4.5" customHeight="1" x14ac:dyDescent="0.25">
      <c r="A129" s="14"/>
      <c r="B129" s="34"/>
      <c r="C129" s="34"/>
      <c r="D129" s="34"/>
      <c r="E129" s="33"/>
      <c r="F129" s="33"/>
      <c r="G129" s="33"/>
      <c r="H129" s="33"/>
      <c r="I129" s="33"/>
      <c r="J129" s="33"/>
      <c r="K129" s="33"/>
      <c r="L129" s="33"/>
      <c r="M129" s="33"/>
      <c r="N129" s="33"/>
      <c r="O129" s="33"/>
      <c r="P129" s="33"/>
      <c r="Q129" s="33"/>
      <c r="R129" s="14"/>
    </row>
    <row r="130" spans="1:37" ht="28.5" customHeight="1" x14ac:dyDescent="0.25">
      <c r="A130" s="14"/>
      <c r="B130" s="335" t="s">
        <v>809</v>
      </c>
      <c r="C130" s="335"/>
      <c r="D130" s="335"/>
      <c r="E130" s="335"/>
      <c r="F130" s="335"/>
      <c r="G130" s="335"/>
      <c r="H130" s="335"/>
      <c r="I130" s="335"/>
      <c r="J130" s="335"/>
      <c r="K130" s="335"/>
      <c r="L130" s="335"/>
      <c r="M130" s="335"/>
      <c r="N130" s="335"/>
      <c r="O130" s="335"/>
      <c r="P130" s="336"/>
      <c r="Q130" s="337" t="s">
        <v>810</v>
      </c>
      <c r="R130" s="337"/>
    </row>
    <row r="131" spans="1:37" ht="38.25" customHeight="1" x14ac:dyDescent="0.25">
      <c r="A131" s="14"/>
      <c r="B131" s="338"/>
      <c r="C131" s="338"/>
      <c r="D131" s="304" t="s">
        <v>594</v>
      </c>
      <c r="E131" s="304"/>
      <c r="F131" s="304" t="s">
        <v>556</v>
      </c>
      <c r="G131" s="304"/>
      <c r="H131" s="304" t="s">
        <v>557</v>
      </c>
      <c r="I131" s="304"/>
      <c r="J131" s="304" t="s">
        <v>558</v>
      </c>
      <c r="K131" s="304"/>
      <c r="L131" s="304" t="s">
        <v>559</v>
      </c>
      <c r="M131" s="304"/>
      <c r="N131" s="304" t="s">
        <v>560</v>
      </c>
      <c r="O131" s="304"/>
      <c r="P131" s="336"/>
      <c r="Q131" s="337"/>
      <c r="R131" s="337"/>
      <c r="AK131" s="31"/>
    </row>
    <row r="132" spans="1:37" ht="21" customHeight="1" x14ac:dyDescent="0.25">
      <c r="A132" s="14"/>
      <c r="B132" s="304" t="s">
        <v>561</v>
      </c>
      <c r="C132" s="304"/>
      <c r="D132" s="339"/>
      <c r="E132" s="339"/>
      <c r="F132" s="340"/>
      <c r="G132" s="340"/>
      <c r="H132" s="340"/>
      <c r="I132" s="340"/>
      <c r="J132" s="340"/>
      <c r="K132" s="340"/>
      <c r="L132" s="340"/>
      <c r="M132" s="340"/>
      <c r="N132" s="341">
        <f>SUM(D132:L132)</f>
        <v>0</v>
      </c>
      <c r="O132" s="341"/>
      <c r="P132" s="336"/>
      <c r="Q132" s="408"/>
      <c r="R132" s="408"/>
      <c r="S132" s="39"/>
      <c r="T132" s="39"/>
    </row>
    <row r="133" spans="1:37" ht="21" customHeight="1" x14ac:dyDescent="0.25">
      <c r="A133" s="14"/>
      <c r="B133" s="304" t="s">
        <v>562</v>
      </c>
      <c r="C133" s="304"/>
      <c r="D133" s="339"/>
      <c r="E133" s="339"/>
      <c r="F133" s="340"/>
      <c r="G133" s="340"/>
      <c r="H133" s="340"/>
      <c r="I133" s="340"/>
      <c r="J133" s="340"/>
      <c r="K133" s="340"/>
      <c r="L133" s="340"/>
      <c r="M133" s="340"/>
      <c r="N133" s="341">
        <f>SUM(D133:M133)</f>
        <v>0</v>
      </c>
      <c r="O133" s="341"/>
      <c r="P133" s="336"/>
      <c r="Q133" s="408"/>
      <c r="R133" s="408"/>
      <c r="S133" s="39"/>
      <c r="T133" s="39"/>
    </row>
    <row r="134" spans="1:37" ht="20.25" customHeight="1" x14ac:dyDescent="0.25">
      <c r="A134" s="14"/>
      <c r="B134" s="304" t="s">
        <v>563</v>
      </c>
      <c r="C134" s="304"/>
      <c r="D134" s="341">
        <f>SUM(D132:E133)</f>
        <v>0</v>
      </c>
      <c r="E134" s="341"/>
      <c r="F134" s="341">
        <f t="shared" ref="F134" si="0">SUM(F132:G133)</f>
        <v>0</v>
      </c>
      <c r="G134" s="341"/>
      <c r="H134" s="341">
        <f t="shared" ref="H134" si="1">SUM(H132:I133)</f>
        <v>0</v>
      </c>
      <c r="I134" s="341"/>
      <c r="J134" s="341">
        <f>SUM(J132:J133)</f>
        <v>0</v>
      </c>
      <c r="K134" s="341"/>
      <c r="L134" s="341">
        <f>SUM(L132:L133)</f>
        <v>0</v>
      </c>
      <c r="M134" s="341"/>
      <c r="N134" s="341">
        <f>SUM(D134:M134)</f>
        <v>0</v>
      </c>
      <c r="O134" s="341"/>
      <c r="P134" s="336"/>
      <c r="Q134" s="408"/>
      <c r="R134" s="408"/>
      <c r="S134" s="39"/>
      <c r="T134" s="39"/>
    </row>
    <row r="135" spans="1:37" ht="6.75" customHeight="1" x14ac:dyDescent="0.25">
      <c r="A135" s="14"/>
      <c r="B135" s="52"/>
      <c r="C135" s="52"/>
      <c r="D135" s="42"/>
      <c r="E135" s="42"/>
      <c r="F135" s="42"/>
      <c r="G135" s="42"/>
      <c r="H135" s="42"/>
      <c r="I135" s="42"/>
      <c r="J135" s="42"/>
      <c r="K135" s="42"/>
      <c r="L135" s="42"/>
      <c r="M135" s="42"/>
      <c r="N135" s="42"/>
      <c r="O135" s="42"/>
      <c r="P135" s="53"/>
      <c r="Q135" s="43"/>
      <c r="R135" s="43"/>
      <c r="S135" s="39"/>
      <c r="T135" s="39"/>
    </row>
    <row r="136" spans="1:37" ht="37.5" customHeight="1" x14ac:dyDescent="0.25">
      <c r="A136" s="14"/>
      <c r="B136" s="332" t="s">
        <v>811</v>
      </c>
      <c r="C136" s="332"/>
      <c r="D136" s="332"/>
      <c r="E136" s="332"/>
      <c r="F136" s="332"/>
      <c r="G136" s="332"/>
      <c r="H136" s="332"/>
      <c r="I136" s="332"/>
      <c r="J136" s="332"/>
      <c r="K136" s="332"/>
      <c r="L136" s="332"/>
      <c r="M136" s="332"/>
      <c r="N136" s="332"/>
      <c r="O136" s="332"/>
      <c r="P136" s="332"/>
      <c r="Q136" s="332"/>
      <c r="R136" s="332"/>
    </row>
    <row r="137" spans="1:37" ht="28.5" customHeight="1" x14ac:dyDescent="0.25">
      <c r="A137" s="14"/>
      <c r="B137" s="343"/>
      <c r="C137" s="344"/>
      <c r="D137" s="304" t="s">
        <v>746</v>
      </c>
      <c r="E137" s="304"/>
      <c r="F137" s="304"/>
      <c r="G137" s="304"/>
      <c r="H137" s="304"/>
      <c r="I137" s="304"/>
      <c r="J137" s="304"/>
      <c r="K137" s="304"/>
      <c r="L137" s="335" t="s">
        <v>799</v>
      </c>
      <c r="M137" s="335"/>
      <c r="N137" s="335"/>
      <c r="O137" s="335"/>
      <c r="P137" s="335"/>
      <c r="Q137" s="335"/>
      <c r="R137" s="335"/>
      <c r="AK137" s="31"/>
    </row>
    <row r="138" spans="1:37" ht="21" customHeight="1" x14ac:dyDescent="0.25">
      <c r="A138" s="14"/>
      <c r="B138" s="345"/>
      <c r="C138" s="346"/>
      <c r="D138" s="339"/>
      <c r="E138" s="339"/>
      <c r="F138" s="339"/>
      <c r="G138" s="339"/>
      <c r="H138" s="339"/>
      <c r="I138" s="339"/>
      <c r="J138" s="339"/>
      <c r="K138" s="339"/>
      <c r="L138" s="347" t="str">
        <f>IF(D138=0,"",D138/N134)</f>
        <v/>
      </c>
      <c r="M138" s="347"/>
      <c r="N138" s="347"/>
      <c r="O138" s="347"/>
      <c r="P138" s="347"/>
      <c r="Q138" s="347"/>
      <c r="R138" s="347"/>
      <c r="S138" s="39"/>
      <c r="T138" s="39"/>
    </row>
    <row r="139" spans="1:37" ht="6.75" customHeight="1" x14ac:dyDescent="0.25">
      <c r="A139" s="14"/>
      <c r="B139" s="34"/>
      <c r="C139" s="34"/>
      <c r="D139" s="33"/>
      <c r="E139" s="33"/>
      <c r="F139" s="33"/>
      <c r="G139" s="33"/>
      <c r="H139" s="33"/>
      <c r="I139" s="33"/>
      <c r="J139" s="33"/>
      <c r="K139" s="33"/>
      <c r="L139" s="33"/>
      <c r="M139" s="33"/>
      <c r="N139" s="33"/>
      <c r="O139" s="33"/>
      <c r="P139" s="33"/>
      <c r="Q139" s="33"/>
      <c r="R139" s="14"/>
    </row>
    <row r="140" spans="1:37" ht="38.25" customHeight="1" x14ac:dyDescent="0.25">
      <c r="A140" s="14"/>
      <c r="B140" s="348" t="s">
        <v>812</v>
      </c>
      <c r="C140" s="349"/>
      <c r="D140" s="349"/>
      <c r="E140" s="349"/>
      <c r="F140" s="349"/>
      <c r="G140" s="349"/>
      <c r="H140" s="349"/>
      <c r="I140" s="349"/>
      <c r="J140" s="349"/>
      <c r="K140" s="349"/>
      <c r="L140" s="349"/>
      <c r="M140" s="349"/>
      <c r="N140" s="349"/>
      <c r="O140" s="349"/>
      <c r="P140" s="349"/>
      <c r="Q140" s="349"/>
      <c r="R140" s="350"/>
    </row>
    <row r="141" spans="1:37" ht="28.5" customHeight="1" x14ac:dyDescent="0.25">
      <c r="A141" s="14"/>
      <c r="B141" s="343"/>
      <c r="C141" s="344"/>
      <c r="D141" s="304" t="s">
        <v>745</v>
      </c>
      <c r="E141" s="304"/>
      <c r="F141" s="304"/>
      <c r="G141" s="304"/>
      <c r="H141" s="304"/>
      <c r="I141" s="304"/>
      <c r="J141" s="304"/>
      <c r="K141" s="304"/>
      <c r="L141" s="335" t="s">
        <v>800</v>
      </c>
      <c r="M141" s="335"/>
      <c r="N141" s="335"/>
      <c r="O141" s="335"/>
      <c r="P141" s="335"/>
      <c r="Q141" s="335"/>
      <c r="R141" s="335"/>
      <c r="AK141" s="31"/>
    </row>
    <row r="142" spans="1:37" ht="21" customHeight="1" x14ac:dyDescent="0.25">
      <c r="A142" s="14"/>
      <c r="B142" s="345"/>
      <c r="C142" s="346"/>
      <c r="D142" s="351"/>
      <c r="E142" s="352"/>
      <c r="F142" s="352"/>
      <c r="G142" s="352"/>
      <c r="H142" s="352"/>
      <c r="I142" s="352"/>
      <c r="J142" s="352"/>
      <c r="K142" s="353"/>
      <c r="L142" s="354" t="str">
        <f>IF(D142=0,"",D142/Q132)</f>
        <v/>
      </c>
      <c r="M142" s="354"/>
      <c r="N142" s="354"/>
      <c r="O142" s="354"/>
      <c r="P142" s="354"/>
      <c r="Q142" s="354"/>
      <c r="R142" s="355"/>
      <c r="S142" s="39"/>
      <c r="T142" s="39"/>
    </row>
    <row r="143" spans="1:37" ht="4.5" customHeight="1" x14ac:dyDescent="0.25">
      <c r="A143" s="14"/>
      <c r="B143" s="34"/>
      <c r="C143" s="34"/>
      <c r="D143" s="33"/>
      <c r="E143" s="33"/>
      <c r="F143" s="33"/>
      <c r="G143" s="33"/>
      <c r="H143" s="33"/>
      <c r="I143" s="33"/>
      <c r="J143" s="33"/>
      <c r="K143" s="33"/>
      <c r="L143" s="33"/>
      <c r="M143" s="33"/>
      <c r="N143" s="33"/>
      <c r="O143" s="33"/>
      <c r="P143" s="33"/>
      <c r="Q143" s="33"/>
      <c r="R143" s="14"/>
    </row>
    <row r="144" spans="1:37" ht="2.25" customHeight="1" x14ac:dyDescent="0.25">
      <c r="A144" s="14"/>
      <c r="B144" s="34"/>
      <c r="C144" s="34"/>
      <c r="D144" s="33"/>
      <c r="E144" s="33"/>
      <c r="F144" s="33"/>
      <c r="G144" s="33"/>
      <c r="H144" s="33"/>
      <c r="I144" s="33"/>
      <c r="J144" s="33"/>
      <c r="K144" s="33"/>
      <c r="L144" s="33"/>
      <c r="M144" s="33"/>
      <c r="N144" s="33"/>
      <c r="O144" s="33"/>
      <c r="P144" s="33"/>
      <c r="Q144" s="33"/>
      <c r="R144" s="14"/>
    </row>
    <row r="145" spans="1:18" ht="13.5" customHeight="1" x14ac:dyDescent="0.25">
      <c r="A145" s="14"/>
      <c r="B145" s="325" t="s">
        <v>564</v>
      </c>
      <c r="C145" s="325"/>
      <c r="D145" s="325"/>
      <c r="E145" s="325"/>
      <c r="F145" s="325"/>
      <c r="G145" s="325"/>
      <c r="H145" s="325"/>
      <c r="I145" s="325"/>
      <c r="J145" s="325"/>
      <c r="K145" s="325"/>
      <c r="L145" s="325"/>
      <c r="M145" s="325"/>
      <c r="N145" s="325"/>
      <c r="O145" s="325"/>
      <c r="P145" s="325"/>
      <c r="Q145" s="325"/>
      <c r="R145" s="325"/>
    </row>
    <row r="146" spans="1:18" ht="42" customHeight="1" x14ac:dyDescent="0.25">
      <c r="A146" s="14"/>
      <c r="B146" s="319" t="s">
        <v>565</v>
      </c>
      <c r="C146" s="320"/>
      <c r="D146" s="356" t="s">
        <v>566</v>
      </c>
      <c r="E146" s="356"/>
      <c r="F146" s="356"/>
      <c r="G146" s="356"/>
      <c r="H146" s="357" t="s">
        <v>567</v>
      </c>
      <c r="I146" s="357"/>
      <c r="J146" s="35"/>
      <c r="K146" s="357" t="s">
        <v>568</v>
      </c>
      <c r="L146" s="357"/>
      <c r="M146" s="293" t="s">
        <v>569</v>
      </c>
      <c r="N146" s="301"/>
      <c r="O146" s="301"/>
      <c r="P146" s="294"/>
      <c r="Q146" s="357" t="s">
        <v>567</v>
      </c>
      <c r="R146" s="357"/>
    </row>
    <row r="147" spans="1:18" ht="35.25" customHeight="1" x14ac:dyDescent="0.25">
      <c r="A147" s="14"/>
      <c r="B147" s="41" t="s">
        <v>702</v>
      </c>
      <c r="C147" s="49"/>
      <c r="D147" s="41" t="s">
        <v>708</v>
      </c>
      <c r="E147" s="50"/>
      <c r="F147" s="41" t="s">
        <v>709</v>
      </c>
      <c r="G147" s="51"/>
      <c r="H147" s="41" t="s">
        <v>710</v>
      </c>
      <c r="I147" s="216">
        <f>C147*E147*G147</f>
        <v>0</v>
      </c>
      <c r="J147" s="36"/>
      <c r="K147" s="304" t="s">
        <v>570</v>
      </c>
      <c r="L147" s="304"/>
      <c r="M147" s="358" t="s">
        <v>571</v>
      </c>
      <c r="N147" s="359"/>
      <c r="O147" s="359"/>
      <c r="P147" s="360"/>
      <c r="Q147" s="404"/>
      <c r="R147" s="405"/>
    </row>
    <row r="148" spans="1:18" ht="38.25" customHeight="1" x14ac:dyDescent="0.25">
      <c r="A148" s="14"/>
      <c r="B148" s="41" t="s">
        <v>703</v>
      </c>
      <c r="C148" s="49"/>
      <c r="D148" s="41" t="s">
        <v>711</v>
      </c>
      <c r="E148" s="50"/>
      <c r="F148" s="41" t="s">
        <v>709</v>
      </c>
      <c r="G148" s="51"/>
      <c r="H148" s="41" t="s">
        <v>712</v>
      </c>
      <c r="I148" s="216">
        <f>C148*E148*G148</f>
        <v>0</v>
      </c>
      <c r="J148" s="36"/>
      <c r="K148" s="293" t="s">
        <v>572</v>
      </c>
      <c r="L148" s="294"/>
      <c r="M148" s="358" t="s">
        <v>573</v>
      </c>
      <c r="N148" s="359"/>
      <c r="O148" s="359"/>
      <c r="P148" s="360"/>
      <c r="Q148" s="404"/>
      <c r="R148" s="405"/>
    </row>
    <row r="149" spans="1:18" ht="37.5" customHeight="1" x14ac:dyDescent="0.25">
      <c r="A149" s="14"/>
      <c r="B149" s="335" t="s">
        <v>574</v>
      </c>
      <c r="C149" s="335"/>
      <c r="D149" s="358" t="s">
        <v>575</v>
      </c>
      <c r="E149" s="359"/>
      <c r="F149" s="359"/>
      <c r="G149" s="360"/>
      <c r="H149" s="399"/>
      <c r="I149" s="400"/>
      <c r="J149" s="36"/>
      <c r="K149" s="304" t="s">
        <v>576</v>
      </c>
      <c r="L149" s="304"/>
      <c r="M149" s="358" t="s">
        <v>720</v>
      </c>
      <c r="N149" s="359"/>
      <c r="O149" s="359"/>
      <c r="P149" s="360"/>
      <c r="Q149" s="404"/>
      <c r="R149" s="405"/>
    </row>
    <row r="150" spans="1:18" ht="30.75" customHeight="1" x14ac:dyDescent="0.25">
      <c r="A150" s="14"/>
      <c r="B150" s="335" t="s">
        <v>577</v>
      </c>
      <c r="C150" s="335"/>
      <c r="D150" s="358" t="s">
        <v>578</v>
      </c>
      <c r="E150" s="359"/>
      <c r="F150" s="359"/>
      <c r="G150" s="360"/>
      <c r="H150" s="399"/>
      <c r="I150" s="400"/>
      <c r="J150" s="36"/>
      <c r="K150" s="335" t="s">
        <v>579</v>
      </c>
      <c r="L150" s="335"/>
      <c r="M150" s="358" t="s">
        <v>723</v>
      </c>
      <c r="N150" s="359"/>
      <c r="O150" s="359"/>
      <c r="P150" s="360"/>
      <c r="Q150" s="404"/>
      <c r="R150" s="405"/>
    </row>
    <row r="151" spans="1:18" ht="30.75" customHeight="1" x14ac:dyDescent="0.25">
      <c r="A151" s="14"/>
      <c r="B151" s="335" t="s">
        <v>580</v>
      </c>
      <c r="C151" s="335"/>
      <c r="D151" s="358" t="s">
        <v>581</v>
      </c>
      <c r="E151" s="359"/>
      <c r="F151" s="359"/>
      <c r="G151" s="360"/>
      <c r="H151" s="399"/>
      <c r="I151" s="400"/>
      <c r="J151" s="36"/>
      <c r="K151" s="293" t="s">
        <v>582</v>
      </c>
      <c r="L151" s="301"/>
      <c r="M151" s="301"/>
      <c r="N151" s="301"/>
      <c r="O151" s="301"/>
      <c r="P151" s="294"/>
      <c r="Q151" s="396">
        <f>SUM(Q147:R150)</f>
        <v>0</v>
      </c>
      <c r="R151" s="396"/>
    </row>
    <row r="152" spans="1:18" ht="30" customHeight="1" x14ac:dyDescent="0.25">
      <c r="A152" s="14"/>
      <c r="B152" s="335" t="s">
        <v>583</v>
      </c>
      <c r="C152" s="335"/>
      <c r="D152" s="358" t="s">
        <v>584</v>
      </c>
      <c r="E152" s="359"/>
      <c r="F152" s="359"/>
      <c r="G152" s="360"/>
      <c r="H152" s="399"/>
      <c r="I152" s="400"/>
      <c r="J152" s="36"/>
      <c r="K152" s="357" t="s">
        <v>585</v>
      </c>
      <c r="L152" s="357"/>
      <c r="M152" s="293" t="s">
        <v>569</v>
      </c>
      <c r="N152" s="301"/>
      <c r="O152" s="301"/>
      <c r="P152" s="294"/>
      <c r="Q152" s="357" t="s">
        <v>567</v>
      </c>
      <c r="R152" s="357"/>
    </row>
    <row r="153" spans="1:18" ht="27.75" customHeight="1" x14ac:dyDescent="0.25">
      <c r="A153" s="14"/>
      <c r="B153" s="335" t="s">
        <v>579</v>
      </c>
      <c r="C153" s="335"/>
      <c r="D153" s="358" t="s">
        <v>586</v>
      </c>
      <c r="E153" s="359"/>
      <c r="F153" s="359"/>
      <c r="G153" s="360"/>
      <c r="H153" s="399"/>
      <c r="I153" s="400"/>
      <c r="J153" s="36"/>
      <c r="K153" s="304" t="s">
        <v>570</v>
      </c>
      <c r="L153" s="304"/>
      <c r="M153" s="358" t="s">
        <v>587</v>
      </c>
      <c r="N153" s="359"/>
      <c r="O153" s="359"/>
      <c r="P153" s="360"/>
      <c r="Q153" s="403"/>
      <c r="R153" s="403"/>
    </row>
    <row r="154" spans="1:18" ht="27.75" customHeight="1" x14ac:dyDescent="0.25">
      <c r="A154" s="14"/>
      <c r="B154" s="335" t="s">
        <v>579</v>
      </c>
      <c r="C154" s="335"/>
      <c r="D154" s="358" t="s">
        <v>586</v>
      </c>
      <c r="E154" s="359"/>
      <c r="F154" s="359"/>
      <c r="G154" s="360"/>
      <c r="H154" s="399"/>
      <c r="I154" s="400"/>
      <c r="J154" s="36"/>
      <c r="K154" s="293" t="s">
        <v>572</v>
      </c>
      <c r="L154" s="294"/>
      <c r="M154" s="358" t="s">
        <v>721</v>
      </c>
      <c r="N154" s="359"/>
      <c r="O154" s="359"/>
      <c r="P154" s="360"/>
      <c r="Q154" s="404"/>
      <c r="R154" s="405"/>
    </row>
    <row r="155" spans="1:18" ht="27" customHeight="1" x14ac:dyDescent="0.25">
      <c r="A155" s="14"/>
      <c r="B155" s="335" t="s">
        <v>579</v>
      </c>
      <c r="C155" s="335"/>
      <c r="D155" s="358" t="s">
        <v>586</v>
      </c>
      <c r="E155" s="359"/>
      <c r="F155" s="359"/>
      <c r="G155" s="360"/>
      <c r="H155" s="399"/>
      <c r="I155" s="400"/>
      <c r="J155" s="36"/>
      <c r="K155" s="304" t="s">
        <v>588</v>
      </c>
      <c r="L155" s="304"/>
      <c r="M155" s="358" t="s">
        <v>589</v>
      </c>
      <c r="N155" s="359"/>
      <c r="O155" s="359"/>
      <c r="P155" s="360"/>
      <c r="Q155" s="403"/>
      <c r="R155" s="403"/>
    </row>
    <row r="156" spans="1:18" ht="26.25" customHeight="1" x14ac:dyDescent="0.25">
      <c r="A156" s="14"/>
      <c r="B156" s="335" t="s">
        <v>579</v>
      </c>
      <c r="C156" s="335"/>
      <c r="D156" s="358" t="s">
        <v>586</v>
      </c>
      <c r="E156" s="359"/>
      <c r="F156" s="359"/>
      <c r="G156" s="360"/>
      <c r="H156" s="399"/>
      <c r="I156" s="400"/>
      <c r="J156" s="36"/>
      <c r="K156" s="293" t="s">
        <v>579</v>
      </c>
      <c r="L156" s="294"/>
      <c r="M156" s="358" t="s">
        <v>722</v>
      </c>
      <c r="N156" s="359"/>
      <c r="O156" s="359"/>
      <c r="P156" s="360"/>
      <c r="Q156" s="401"/>
      <c r="R156" s="402"/>
    </row>
    <row r="157" spans="1:18" ht="19.5" customHeight="1" x14ac:dyDescent="0.25">
      <c r="A157" s="14"/>
      <c r="B157" s="304" t="s">
        <v>590</v>
      </c>
      <c r="C157" s="304"/>
      <c r="D157" s="304"/>
      <c r="E157" s="304"/>
      <c r="F157" s="304"/>
      <c r="G157" s="304"/>
      <c r="H157" s="394">
        <f>SUM(H147:I156)</f>
        <v>0</v>
      </c>
      <c r="I157" s="395"/>
      <c r="J157" s="35"/>
      <c r="K157" s="293" t="s">
        <v>591</v>
      </c>
      <c r="L157" s="301"/>
      <c r="M157" s="301"/>
      <c r="N157" s="301"/>
      <c r="O157" s="301"/>
      <c r="P157" s="294"/>
      <c r="Q157" s="396">
        <f>SUM(Q153:R156)</f>
        <v>0</v>
      </c>
      <c r="R157" s="396"/>
    </row>
    <row r="158" spans="1:18" ht="13.5" customHeight="1" x14ac:dyDescent="0.25">
      <c r="A158" s="14"/>
      <c r="B158" s="26"/>
      <c r="C158" s="26"/>
      <c r="D158" s="26"/>
      <c r="E158" s="26"/>
      <c r="F158" s="26"/>
      <c r="G158" s="26"/>
      <c r="H158" s="26"/>
      <c r="I158" s="26"/>
      <c r="J158" s="35"/>
      <c r="K158" s="304" t="s">
        <v>592</v>
      </c>
      <c r="L158" s="304"/>
      <c r="M158" s="304"/>
      <c r="N158" s="304"/>
      <c r="O158" s="304"/>
      <c r="P158" s="304"/>
      <c r="Q158" s="397">
        <f>Q151+Q157</f>
        <v>0</v>
      </c>
      <c r="R158" s="398"/>
    </row>
    <row r="159" spans="1:18" ht="4.5" customHeight="1" x14ac:dyDescent="0.25">
      <c r="A159" s="14"/>
      <c r="B159" s="26"/>
      <c r="C159" s="26"/>
      <c r="D159" s="26"/>
      <c r="E159" s="26"/>
      <c r="F159" s="26"/>
      <c r="G159" s="26"/>
      <c r="H159" s="26"/>
      <c r="I159" s="26"/>
      <c r="J159" s="35"/>
      <c r="K159" s="26"/>
      <c r="L159" s="26"/>
      <c r="M159" s="26"/>
      <c r="N159" s="26"/>
      <c r="O159" s="26"/>
      <c r="P159" s="26"/>
      <c r="Q159" s="26"/>
      <c r="R159" s="26"/>
    </row>
    <row r="160" spans="1:18" ht="15" customHeight="1" x14ac:dyDescent="0.25">
      <c r="A160" s="14"/>
      <c r="B160" s="375" t="s">
        <v>817</v>
      </c>
      <c r="C160" s="375"/>
      <c r="D160" s="375"/>
      <c r="E160" s="375"/>
      <c r="F160" s="375"/>
      <c r="G160" s="375"/>
      <c r="H160" s="375"/>
      <c r="I160" s="375"/>
      <c r="J160" s="375"/>
      <c r="K160" s="375"/>
      <c r="L160" s="375"/>
      <c r="M160" s="375"/>
      <c r="N160" s="375"/>
      <c r="O160" s="375"/>
      <c r="P160" s="375"/>
      <c r="Q160" s="387">
        <f>H157-Q158</f>
        <v>0</v>
      </c>
      <c r="R160" s="387"/>
    </row>
    <row r="161" spans="1:18" ht="5.25" customHeight="1" x14ac:dyDescent="0.25">
      <c r="A161" s="14"/>
      <c r="B161" s="44"/>
      <c r="C161" s="44"/>
      <c r="D161" s="44"/>
      <c r="E161" s="44"/>
      <c r="F161" s="44"/>
      <c r="G161" s="44"/>
      <c r="H161" s="44"/>
      <c r="I161" s="44"/>
      <c r="J161" s="44"/>
      <c r="K161" s="44"/>
      <c r="L161" s="44"/>
      <c r="M161" s="44"/>
      <c r="N161" s="44"/>
      <c r="O161" s="44"/>
      <c r="P161" s="44"/>
      <c r="Q161" s="45"/>
      <c r="R161" s="45"/>
    </row>
    <row r="162" spans="1:18" ht="15" customHeight="1" x14ac:dyDescent="0.25">
      <c r="A162" s="14"/>
      <c r="B162" s="375" t="s">
        <v>753</v>
      </c>
      <c r="C162" s="375"/>
      <c r="D162" s="375"/>
      <c r="E162" s="375"/>
      <c r="F162" s="375"/>
      <c r="G162" s="375"/>
      <c r="H162" s="375"/>
      <c r="I162" s="375"/>
      <c r="J162" s="375"/>
      <c r="K162" s="375"/>
      <c r="L162" s="375"/>
      <c r="M162" s="375"/>
      <c r="N162" s="375"/>
      <c r="O162" s="375"/>
      <c r="P162" s="375"/>
      <c r="Q162" s="396">
        <f>IF(D138=0,0,Q160/D138)</f>
        <v>0</v>
      </c>
      <c r="R162" s="396"/>
    </row>
    <row r="163" spans="1:18" ht="9" customHeight="1" x14ac:dyDescent="0.25"/>
    <row r="164" spans="1:18" ht="15" hidden="1" customHeight="1" x14ac:dyDescent="0.25">
      <c r="A164" s="14"/>
      <c r="B164" s="411" t="s">
        <v>754</v>
      </c>
      <c r="C164" s="412"/>
      <c r="D164" s="412"/>
      <c r="E164" s="412"/>
      <c r="F164" s="412"/>
      <c r="G164" s="412"/>
      <c r="H164" s="412"/>
      <c r="I164" s="412"/>
      <c r="J164" s="412"/>
      <c r="K164" s="412"/>
      <c r="L164" s="412"/>
      <c r="M164" s="412"/>
      <c r="N164" s="412"/>
      <c r="O164" s="412"/>
      <c r="P164" s="413"/>
      <c r="Q164" s="397">
        <f>IF(D138=0,0,H157/D138)</f>
        <v>0</v>
      </c>
      <c r="R164" s="398"/>
    </row>
    <row r="165" spans="1:18" ht="4.5" customHeight="1" x14ac:dyDescent="0.25">
      <c r="A165" s="14"/>
      <c r="B165" s="34"/>
      <c r="C165" s="34"/>
      <c r="D165" s="34"/>
      <c r="E165" s="34"/>
      <c r="F165" s="34"/>
      <c r="G165" s="34"/>
      <c r="H165" s="34"/>
      <c r="I165" s="34"/>
      <c r="J165" s="34"/>
      <c r="K165" s="34"/>
      <c r="L165" s="34"/>
      <c r="M165" s="34"/>
      <c r="N165" s="34"/>
      <c r="O165" s="34"/>
      <c r="P165" s="34"/>
      <c r="Q165" s="34"/>
      <c r="R165" s="26"/>
    </row>
    <row r="166" spans="1:18" ht="15" customHeight="1" x14ac:dyDescent="0.25">
      <c r="B166" s="377" t="s">
        <v>739</v>
      </c>
      <c r="C166" s="378"/>
      <c r="D166" s="378"/>
      <c r="E166" s="378"/>
      <c r="F166" s="378"/>
      <c r="G166" s="378"/>
      <c r="H166" s="378"/>
      <c r="I166" s="378"/>
      <c r="J166" s="378"/>
      <c r="K166" s="378"/>
      <c r="L166" s="378"/>
      <c r="M166" s="378"/>
      <c r="N166" s="378"/>
      <c r="O166" s="378"/>
      <c r="P166" s="379"/>
      <c r="Q166" s="388">
        <f>IF(N134=0,0,Q160/N134)</f>
        <v>0</v>
      </c>
      <c r="R166" s="389"/>
    </row>
    <row r="167" spans="1:18" ht="4.5" customHeight="1" x14ac:dyDescent="0.25">
      <c r="B167" s="37"/>
      <c r="C167" s="37"/>
      <c r="D167" s="37"/>
      <c r="E167" s="37"/>
      <c r="F167" s="37"/>
      <c r="G167" s="37"/>
      <c r="H167" s="37"/>
      <c r="I167" s="37"/>
      <c r="J167" s="37"/>
      <c r="K167" s="37"/>
      <c r="L167" s="37"/>
      <c r="M167" s="37"/>
      <c r="N167" s="37"/>
      <c r="O167" s="37"/>
      <c r="P167" s="37"/>
      <c r="Q167" s="37"/>
      <c r="R167" s="37"/>
    </row>
    <row r="168" spans="1:18" ht="12" hidden="1" customHeight="1" x14ac:dyDescent="0.25">
      <c r="B168" s="390" t="s">
        <v>740</v>
      </c>
      <c r="C168" s="390"/>
      <c r="D168" s="390"/>
      <c r="E168" s="390"/>
      <c r="F168" s="390"/>
      <c r="G168" s="390"/>
      <c r="H168" s="390"/>
      <c r="I168" s="390"/>
      <c r="J168" s="390"/>
      <c r="K168" s="390"/>
      <c r="L168" s="390"/>
      <c r="M168" s="390"/>
      <c r="N168" s="390"/>
      <c r="O168" s="390"/>
      <c r="P168" s="391"/>
      <c r="Q168" s="392">
        <f>IF(N134=0,0,H157/N134)</f>
        <v>0</v>
      </c>
      <c r="R168" s="393"/>
    </row>
    <row r="169" spans="1:18" s="31" customFormat="1" ht="4.5" hidden="1" customHeight="1" x14ac:dyDescent="0.25">
      <c r="B169" s="52"/>
      <c r="C169" s="52"/>
      <c r="D169" s="52"/>
      <c r="E169" s="52"/>
      <c r="F169" s="52"/>
      <c r="G169" s="52"/>
      <c r="H169" s="52"/>
      <c r="I169" s="52"/>
      <c r="J169" s="52"/>
      <c r="K169" s="52"/>
      <c r="L169" s="52"/>
      <c r="M169" s="52"/>
      <c r="N169" s="52"/>
      <c r="O169" s="52"/>
      <c r="P169" s="52"/>
      <c r="Q169" s="56"/>
      <c r="R169" s="56"/>
    </row>
    <row r="170" spans="1:18" ht="15" hidden="1" customHeight="1" x14ac:dyDescent="0.25">
      <c r="A170" s="14"/>
      <c r="B170" s="414" t="s">
        <v>752</v>
      </c>
      <c r="C170" s="415"/>
      <c r="D170" s="415"/>
      <c r="E170" s="415"/>
      <c r="F170" s="415"/>
      <c r="G170" s="415"/>
      <c r="H170" s="415"/>
      <c r="I170" s="415"/>
      <c r="J170" s="415"/>
      <c r="K170" s="415"/>
      <c r="L170" s="415"/>
      <c r="M170" s="415"/>
      <c r="N170" s="415"/>
      <c r="O170" s="415"/>
      <c r="P170" s="416"/>
      <c r="Q170" s="397">
        <f>IF(D142=0,0,H157/D142)</f>
        <v>0</v>
      </c>
      <c r="R170" s="398"/>
    </row>
    <row r="171" spans="1:18" ht="4.5" customHeight="1" x14ac:dyDescent="0.25"/>
    <row r="172" spans="1:18" ht="15" customHeight="1" x14ac:dyDescent="0.25">
      <c r="A172" s="14"/>
      <c r="B172" s="377" t="s">
        <v>751</v>
      </c>
      <c r="C172" s="378"/>
      <c r="D172" s="378"/>
      <c r="E172" s="378"/>
      <c r="F172" s="378"/>
      <c r="G172" s="378"/>
      <c r="H172" s="378"/>
      <c r="I172" s="378"/>
      <c r="J172" s="378"/>
      <c r="K172" s="378"/>
      <c r="L172" s="378"/>
      <c r="M172" s="378"/>
      <c r="N172" s="378"/>
      <c r="O172" s="378"/>
      <c r="P172" s="379"/>
      <c r="Q172" s="397">
        <f>IF(D142=0,0,Q160/D142)</f>
        <v>0</v>
      </c>
      <c r="R172" s="398"/>
    </row>
    <row r="173" spans="1:18" ht="4.5" customHeight="1" x14ac:dyDescent="0.25"/>
    <row r="174" spans="1:18" ht="4.5" customHeight="1" x14ac:dyDescent="0.25"/>
  </sheetData>
  <sheetProtection sheet="1" objects="1" scenarios="1"/>
  <mergeCells count="183">
    <mergeCell ref="B172:P172"/>
    <mergeCell ref="Q172:R172"/>
    <mergeCell ref="B166:P166"/>
    <mergeCell ref="Q166:R166"/>
    <mergeCell ref="B168:P168"/>
    <mergeCell ref="Q168:R168"/>
    <mergeCell ref="B170:P170"/>
    <mergeCell ref="Q170:R170"/>
    <mergeCell ref="B160:P160"/>
    <mergeCell ref="Q160:R160"/>
    <mergeCell ref="B162:P162"/>
    <mergeCell ref="Q162:R162"/>
    <mergeCell ref="B164:P164"/>
    <mergeCell ref="Q164:R164"/>
    <mergeCell ref="B157:G157"/>
    <mergeCell ref="H157:I157"/>
    <mergeCell ref="K157:P157"/>
    <mergeCell ref="Q157:R157"/>
    <mergeCell ref="K158:P158"/>
    <mergeCell ref="Q158:R158"/>
    <mergeCell ref="B156:C156"/>
    <mergeCell ref="D156:G156"/>
    <mergeCell ref="H156:I156"/>
    <mergeCell ref="K156:L156"/>
    <mergeCell ref="M156:P156"/>
    <mergeCell ref="Q156:R156"/>
    <mergeCell ref="B155:C155"/>
    <mergeCell ref="D155:G155"/>
    <mergeCell ref="H155:I155"/>
    <mergeCell ref="K155:L155"/>
    <mergeCell ref="M155:P155"/>
    <mergeCell ref="Q155:R155"/>
    <mergeCell ref="B154:C154"/>
    <mergeCell ref="D154:G154"/>
    <mergeCell ref="H154:I154"/>
    <mergeCell ref="K154:L154"/>
    <mergeCell ref="M154:P154"/>
    <mergeCell ref="Q154:R154"/>
    <mergeCell ref="Q152:R152"/>
    <mergeCell ref="B153:C153"/>
    <mergeCell ref="D153:G153"/>
    <mergeCell ref="H153:I153"/>
    <mergeCell ref="K153:L153"/>
    <mergeCell ref="M153:P153"/>
    <mergeCell ref="Q153:R153"/>
    <mergeCell ref="B151:C151"/>
    <mergeCell ref="D151:G151"/>
    <mergeCell ref="H151:I151"/>
    <mergeCell ref="K151:P151"/>
    <mergeCell ref="Q151:R151"/>
    <mergeCell ref="B152:C152"/>
    <mergeCell ref="D152:G152"/>
    <mergeCell ref="H152:I152"/>
    <mergeCell ref="K152:L152"/>
    <mergeCell ref="M152:P152"/>
    <mergeCell ref="B150:C150"/>
    <mergeCell ref="D150:G150"/>
    <mergeCell ref="H150:I150"/>
    <mergeCell ref="K150:L150"/>
    <mergeCell ref="M150:P150"/>
    <mergeCell ref="Q150:R150"/>
    <mergeCell ref="B149:C149"/>
    <mergeCell ref="D149:G149"/>
    <mergeCell ref="H149:I149"/>
    <mergeCell ref="K149:L149"/>
    <mergeCell ref="M149:P149"/>
    <mergeCell ref="Q149:R149"/>
    <mergeCell ref="K147:L147"/>
    <mergeCell ref="M147:P147"/>
    <mergeCell ref="Q147:R147"/>
    <mergeCell ref="K148:L148"/>
    <mergeCell ref="M148:P148"/>
    <mergeCell ref="Q148:R148"/>
    <mergeCell ref="B145:R145"/>
    <mergeCell ref="B146:C146"/>
    <mergeCell ref="D146:G146"/>
    <mergeCell ref="H146:I146"/>
    <mergeCell ref="K146:L146"/>
    <mergeCell ref="M146:P146"/>
    <mergeCell ref="Q146:R146"/>
    <mergeCell ref="B141:C142"/>
    <mergeCell ref="D141:K141"/>
    <mergeCell ref="L141:R141"/>
    <mergeCell ref="D142:K142"/>
    <mergeCell ref="L142:R142"/>
    <mergeCell ref="B136:R136"/>
    <mergeCell ref="B137:C138"/>
    <mergeCell ref="D137:K137"/>
    <mergeCell ref="L137:R137"/>
    <mergeCell ref="D138:K138"/>
    <mergeCell ref="L138:R138"/>
    <mergeCell ref="N133:O133"/>
    <mergeCell ref="B134:C134"/>
    <mergeCell ref="B132:C132"/>
    <mergeCell ref="D132:E132"/>
    <mergeCell ref="F132:G132"/>
    <mergeCell ref="H132:I132"/>
    <mergeCell ref="J132:K132"/>
    <mergeCell ref="L132:M132"/>
    <mergeCell ref="B140:R140"/>
    <mergeCell ref="B130:O130"/>
    <mergeCell ref="P130:P134"/>
    <mergeCell ref="Q130:R131"/>
    <mergeCell ref="B131:C131"/>
    <mergeCell ref="D131:E131"/>
    <mergeCell ref="F131:G131"/>
    <mergeCell ref="H131:I131"/>
    <mergeCell ref="J131:K131"/>
    <mergeCell ref="L131:M131"/>
    <mergeCell ref="N131:O131"/>
    <mergeCell ref="D134:E134"/>
    <mergeCell ref="F134:G134"/>
    <mergeCell ref="H134:I134"/>
    <mergeCell ref="J134:K134"/>
    <mergeCell ref="L134:M134"/>
    <mergeCell ref="N134:O134"/>
    <mergeCell ref="N132:O132"/>
    <mergeCell ref="Q132:R134"/>
    <mergeCell ref="B133:C133"/>
    <mergeCell ref="D133:E133"/>
    <mergeCell ref="F133:G133"/>
    <mergeCell ref="H133:I133"/>
    <mergeCell ref="J133:K133"/>
    <mergeCell ref="L133:M133"/>
    <mergeCell ref="B122:D122"/>
    <mergeCell ref="E122:R122"/>
    <mergeCell ref="B123:D123"/>
    <mergeCell ref="E123:R123"/>
    <mergeCell ref="B125:R125"/>
    <mergeCell ref="B127:R127"/>
    <mergeCell ref="P114:Q114"/>
    <mergeCell ref="B116:R116"/>
    <mergeCell ref="B117:R117"/>
    <mergeCell ref="B119:R119"/>
    <mergeCell ref="B120:R120"/>
    <mergeCell ref="B121:D121"/>
    <mergeCell ref="E121:R121"/>
    <mergeCell ref="B126:R126"/>
    <mergeCell ref="B112:C112"/>
    <mergeCell ref="D112:I112"/>
    <mergeCell ref="K112:L112"/>
    <mergeCell ref="M112:R112"/>
    <mergeCell ref="B114:C114"/>
    <mergeCell ref="E114:F114"/>
    <mergeCell ref="H114:I114"/>
    <mergeCell ref="J114:K114"/>
    <mergeCell ref="L114:M114"/>
    <mergeCell ref="N114:O114"/>
    <mergeCell ref="B108:C108"/>
    <mergeCell ref="D108:I108"/>
    <mergeCell ref="K108:L108"/>
    <mergeCell ref="M108:R108"/>
    <mergeCell ref="B110:C110"/>
    <mergeCell ref="D110:I110"/>
    <mergeCell ref="K110:L110"/>
    <mergeCell ref="M110:R110"/>
    <mergeCell ref="B106:C106"/>
    <mergeCell ref="D106:I106"/>
    <mergeCell ref="K106:L106"/>
    <mergeCell ref="M106:N106"/>
    <mergeCell ref="O106:P106"/>
    <mergeCell ref="Q106:R106"/>
    <mergeCell ref="B95:R95"/>
    <mergeCell ref="B96:C96"/>
    <mergeCell ref="D96:R96"/>
    <mergeCell ref="B98:C98"/>
    <mergeCell ref="D98:I98"/>
    <mergeCell ref="K98:L98"/>
    <mergeCell ref="M98:R98"/>
    <mergeCell ref="B104:C104"/>
    <mergeCell ref="D104:E104"/>
    <mergeCell ref="G104:H104"/>
    <mergeCell ref="K104:L104"/>
    <mergeCell ref="N104:O104"/>
    <mergeCell ref="P104:R104"/>
    <mergeCell ref="B100:C100"/>
    <mergeCell ref="D100:I100"/>
    <mergeCell ref="K100:L100"/>
    <mergeCell ref="M100:R100"/>
    <mergeCell ref="B102:C102"/>
    <mergeCell ref="D102:I102"/>
    <mergeCell ref="K102:L102"/>
    <mergeCell ref="M102:R102"/>
  </mergeCells>
  <conditionalFormatting sqref="B123 D104">
    <cfRule type="cellIs" dxfId="2" priority="1" stopIfTrue="1" operator="equal">
      <formula>0</formula>
    </cfRule>
  </conditionalFormatting>
  <dataValidations count="15">
    <dataValidation type="list" allowBlank="1" showInputMessage="1" showErrorMessage="1" sqref="F104 I104:J104 M104 P104:R104">
      <formula1>NoofBlocks</formula1>
    </dataValidation>
    <dataValidation type="list" allowBlank="1" showInputMessage="1" showErrorMessage="1" sqref="D100:I100">
      <formula1>INDIRECT(SUBSTITUTE(M98," ",""))</formula1>
    </dataValidation>
    <dataValidation type="list" allowBlank="1" showInputMessage="1" showErrorMessage="1" sqref="M100:R100">
      <formula1>INDIRECT(SUBSTITUTE(D100," ",""))</formula1>
    </dataValidation>
    <dataValidation type="list" allowBlank="1" showInputMessage="1" showErrorMessage="1" sqref="D114">
      <formula1>$AL$3:$AL$4</formula1>
    </dataValidation>
    <dataValidation type="list" allowBlank="1" showInputMessage="1" showErrorMessage="1" sqref="G114 N114:O114">
      <formula1>$AM$3:$AM$4</formula1>
    </dataValidation>
    <dataValidation type="list" allowBlank="1" showInputMessage="1" showErrorMessage="1" sqref="D110:I110">
      <formula1>SettingType</formula1>
    </dataValidation>
    <dataValidation type="list" allowBlank="1" showInputMessage="1" showErrorMessage="1" sqref="D102:I102">
      <formula1>DelivererType</formula1>
    </dataValidation>
    <dataValidation type="list" allowBlank="1" showInputMessage="1" showErrorMessage="1" sqref="M102:R102">
      <formula1>NoofSessions</formula1>
    </dataValidation>
    <dataValidation type="list" allowBlank="1" showInputMessage="1" showErrorMessage="1" sqref="M98:R98">
      <formula1>Region</formula1>
    </dataValidation>
    <dataValidation allowBlank="1" showErrorMessage="1" sqref="D98 M108 M106 D106 M112"/>
    <dataValidation type="list" allowBlank="1" showInputMessage="1" showErrorMessage="1" sqref="D112:I112">
      <formula1>$AN$3:$AN$6</formula1>
    </dataValidation>
    <dataValidation type="list" allowBlank="1" showInputMessage="1" showErrorMessage="1" sqref="R114">
      <formula1>$AL$98:$AL$103</formula1>
    </dataValidation>
    <dataValidation type="list" allowBlank="1" showInputMessage="1" showErrorMessage="1" sqref="J114:K114">
      <formula1>$AO$3:$AO$9</formula1>
    </dataValidation>
    <dataValidation type="list" allowBlank="1" showInputMessage="1" showErrorMessage="1" sqref="N110:R110">
      <formula1>AL3:AL95</formula1>
    </dataValidation>
    <dataValidation type="list" allowBlank="1" showInputMessage="1" showErrorMessage="1" sqref="M110">
      <formula1>AK3:AK94</formula1>
    </dataValidation>
  </dataValidations>
  <hyperlinks>
    <hyperlink ref="B93" location="'Data Summary'!A1" display="Back to Data Summary"/>
    <hyperlink ref="B126:R126" r:id="rId1" display="Sport England Youth Insight Pack "/>
  </hyperlinks>
  <pageMargins left="0.74803149606299213" right="0.74803149606299213" top="0.47244094488188981" bottom="0.23622047244094491" header="0.51181102362204722" footer="0.51181102362204722"/>
  <pageSetup paperSize="9" scale="47"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453</vt:i4>
      </vt:variant>
    </vt:vector>
  </HeadingPairs>
  <TitlesOfParts>
    <vt:vector size="464" baseType="lpstr">
      <vt:lpstr>Guidance</vt:lpstr>
      <vt:lpstr>Deliverer Database</vt:lpstr>
      <vt:lpstr>Data Analysis</vt:lpstr>
      <vt:lpstr>Data Summary</vt:lpstr>
      <vt:lpstr>Example Project</vt:lpstr>
      <vt:lpstr>Project1</vt:lpstr>
      <vt:lpstr>Project2</vt:lpstr>
      <vt:lpstr>Project3</vt:lpstr>
      <vt:lpstr>Project4</vt:lpstr>
      <vt:lpstr>Project5</vt:lpstr>
      <vt:lpstr>Project6</vt:lpstr>
      <vt:lpstr>'Example Project'!ActiveCheshire</vt:lpstr>
      <vt:lpstr>Project1!ActiveCheshire</vt:lpstr>
      <vt:lpstr>Project2!ActiveCheshire</vt:lpstr>
      <vt:lpstr>Project3!ActiveCheshire</vt:lpstr>
      <vt:lpstr>Project4!ActiveCheshire</vt:lpstr>
      <vt:lpstr>Project5!ActiveCheshire</vt:lpstr>
      <vt:lpstr>Project6!ActiveCheshire</vt:lpstr>
      <vt:lpstr>'Example Project'!ActiveCumbria</vt:lpstr>
      <vt:lpstr>Project1!ActiveCumbria</vt:lpstr>
      <vt:lpstr>Project2!ActiveCumbria</vt:lpstr>
      <vt:lpstr>Project3!ActiveCumbria</vt:lpstr>
      <vt:lpstr>Project4!ActiveCumbria</vt:lpstr>
      <vt:lpstr>Project5!ActiveCumbria</vt:lpstr>
      <vt:lpstr>Project6!ActiveCumbria</vt:lpstr>
      <vt:lpstr>'Example Project'!ActiveDevon</vt:lpstr>
      <vt:lpstr>Project1!ActiveDevon</vt:lpstr>
      <vt:lpstr>Project2!ActiveDevon</vt:lpstr>
      <vt:lpstr>Project3!ActiveDevon</vt:lpstr>
      <vt:lpstr>Project4!ActiveDevon</vt:lpstr>
      <vt:lpstr>Project5!ActiveDevon</vt:lpstr>
      <vt:lpstr>Project6!ActiveDevon</vt:lpstr>
      <vt:lpstr>'Example Project'!ActiveDorset</vt:lpstr>
      <vt:lpstr>Project1!ActiveDorset</vt:lpstr>
      <vt:lpstr>Project2!ActiveDorset</vt:lpstr>
      <vt:lpstr>Project3!ActiveDorset</vt:lpstr>
      <vt:lpstr>Project4!ActiveDorset</vt:lpstr>
      <vt:lpstr>Project5!ActiveDorset</vt:lpstr>
      <vt:lpstr>Project6!ActiveDorset</vt:lpstr>
      <vt:lpstr>'Example Project'!ActiveEssex</vt:lpstr>
      <vt:lpstr>Project1!ActiveEssex</vt:lpstr>
      <vt:lpstr>Project2!ActiveEssex</vt:lpstr>
      <vt:lpstr>Project3!ActiveEssex</vt:lpstr>
      <vt:lpstr>Project4!ActiveEssex</vt:lpstr>
      <vt:lpstr>Project5!ActiveEssex</vt:lpstr>
      <vt:lpstr>Project6!ActiveEssex</vt:lpstr>
      <vt:lpstr>'Example Project'!ActiveGloucestershire</vt:lpstr>
      <vt:lpstr>Project1!ActiveGloucestershire</vt:lpstr>
      <vt:lpstr>Project2!ActiveGloucestershire</vt:lpstr>
      <vt:lpstr>Project3!ActiveGloucestershire</vt:lpstr>
      <vt:lpstr>Project4!ActiveGloucestershire</vt:lpstr>
      <vt:lpstr>Project5!ActiveGloucestershire</vt:lpstr>
      <vt:lpstr>Project6!ActiveGloucestershire</vt:lpstr>
      <vt:lpstr>'Example Project'!ActiveNorfolk</vt:lpstr>
      <vt:lpstr>Project1!ActiveNorfolk</vt:lpstr>
      <vt:lpstr>Project2!ActiveNorfolk</vt:lpstr>
      <vt:lpstr>Project3!ActiveNorfolk</vt:lpstr>
      <vt:lpstr>Project4!ActiveNorfolk</vt:lpstr>
      <vt:lpstr>Project5!ActiveNorfolk</vt:lpstr>
      <vt:lpstr>Project6!ActiveNorfolk</vt:lpstr>
      <vt:lpstr>'Example Project'!ActiveSurrey</vt:lpstr>
      <vt:lpstr>Project1!ActiveSurrey</vt:lpstr>
      <vt:lpstr>Project2!ActiveSurrey</vt:lpstr>
      <vt:lpstr>Project3!ActiveSurrey</vt:lpstr>
      <vt:lpstr>Project4!ActiveSurrey</vt:lpstr>
      <vt:lpstr>Project5!ActiveSurrey</vt:lpstr>
      <vt:lpstr>Project6!ActiveSurrey</vt:lpstr>
      <vt:lpstr>'Example Project'!ActiveSussex</vt:lpstr>
      <vt:lpstr>Project1!ActiveSussex</vt:lpstr>
      <vt:lpstr>Project2!ActiveSussex</vt:lpstr>
      <vt:lpstr>Project3!ActiveSussex</vt:lpstr>
      <vt:lpstr>Project4!ActiveSussex</vt:lpstr>
      <vt:lpstr>Project5!ActiveSussex</vt:lpstr>
      <vt:lpstr>Project6!ActiveSussex</vt:lpstr>
      <vt:lpstr>'Example Project'!BlackCountryBeActivePartnership</vt:lpstr>
      <vt:lpstr>Project1!BlackCountryBeActivePartnership</vt:lpstr>
      <vt:lpstr>Project2!BlackCountryBeActivePartnership</vt:lpstr>
      <vt:lpstr>Project3!BlackCountryBeActivePartnership</vt:lpstr>
      <vt:lpstr>Project4!BlackCountryBeActivePartnership</vt:lpstr>
      <vt:lpstr>Project5!BlackCountryBeActivePartnership</vt:lpstr>
      <vt:lpstr>Project6!BlackCountryBeActivePartnership</vt:lpstr>
      <vt:lpstr>'Example Project'!CornwallSportsPartnership</vt:lpstr>
      <vt:lpstr>Project1!CornwallSportsPartnership</vt:lpstr>
      <vt:lpstr>Project2!CornwallSportsPartnership</vt:lpstr>
      <vt:lpstr>Project3!CornwallSportsPartnership</vt:lpstr>
      <vt:lpstr>Project4!CornwallSportsPartnership</vt:lpstr>
      <vt:lpstr>Project5!CornwallSportsPartnership</vt:lpstr>
      <vt:lpstr>Project6!CornwallSportsPartnership</vt:lpstr>
      <vt:lpstr>'Example Project'!CountyDurhamSport</vt:lpstr>
      <vt:lpstr>Project1!CountyDurhamSport</vt:lpstr>
      <vt:lpstr>Project2!CountyDurhamSport</vt:lpstr>
      <vt:lpstr>Project3!CountyDurhamSport</vt:lpstr>
      <vt:lpstr>Project4!CountyDurhamSport</vt:lpstr>
      <vt:lpstr>Project5!CountyDurhamSport</vt:lpstr>
      <vt:lpstr>Project6!CountyDurhamSport</vt:lpstr>
      <vt:lpstr>'Example Project'!CoventrySolihullandWarwickshireSport</vt:lpstr>
      <vt:lpstr>Project1!CoventrySolihullandWarwickshireSport</vt:lpstr>
      <vt:lpstr>Project2!CoventrySolihullandWarwickshireSport</vt:lpstr>
      <vt:lpstr>Project3!CoventrySolihullandWarwickshireSport</vt:lpstr>
      <vt:lpstr>Project4!CoventrySolihullandWarwickshireSport</vt:lpstr>
      <vt:lpstr>Project5!CoventrySolihullandWarwickshireSport</vt:lpstr>
      <vt:lpstr>Project6!CoventrySolihullandWarwickshireSport</vt:lpstr>
      <vt:lpstr>'Example Project'!DelivererType</vt:lpstr>
      <vt:lpstr>Project1!DelivererType</vt:lpstr>
      <vt:lpstr>Project2!DelivererType</vt:lpstr>
      <vt:lpstr>Project3!DelivererType</vt:lpstr>
      <vt:lpstr>Project4!DelivererType</vt:lpstr>
      <vt:lpstr>Project5!DelivererType</vt:lpstr>
      <vt:lpstr>Project6!DelivererType</vt:lpstr>
      <vt:lpstr>'Example Project'!DeliveryQuarter</vt:lpstr>
      <vt:lpstr>Project1!DeliveryQuarter</vt:lpstr>
      <vt:lpstr>Project2!DeliveryQuarter</vt:lpstr>
      <vt:lpstr>Project3!DeliveryQuarter</vt:lpstr>
      <vt:lpstr>Project4!DeliveryQuarter</vt:lpstr>
      <vt:lpstr>Project5!DeliveryQuarter</vt:lpstr>
      <vt:lpstr>Project6!DeliveryQuarter</vt:lpstr>
      <vt:lpstr>'Example Project'!DerbyshireSport</vt:lpstr>
      <vt:lpstr>Project1!DerbyshireSport</vt:lpstr>
      <vt:lpstr>Project2!DerbyshireSport</vt:lpstr>
      <vt:lpstr>Project3!DerbyshireSport</vt:lpstr>
      <vt:lpstr>Project4!DerbyshireSport</vt:lpstr>
      <vt:lpstr>Project5!DerbyshireSport</vt:lpstr>
      <vt:lpstr>Project6!DerbyshireSport</vt:lpstr>
      <vt:lpstr>'Example Project'!East</vt:lpstr>
      <vt:lpstr>Project1!East</vt:lpstr>
      <vt:lpstr>Project2!East</vt:lpstr>
      <vt:lpstr>Project3!East</vt:lpstr>
      <vt:lpstr>Project4!East</vt:lpstr>
      <vt:lpstr>Project5!East</vt:lpstr>
      <vt:lpstr>Project6!East</vt:lpstr>
      <vt:lpstr>'Example Project'!EastMidlands</vt:lpstr>
      <vt:lpstr>Project1!EastMidlands</vt:lpstr>
      <vt:lpstr>Project2!EastMidlands</vt:lpstr>
      <vt:lpstr>Project3!EastMidlands</vt:lpstr>
      <vt:lpstr>Project4!EastMidlands</vt:lpstr>
      <vt:lpstr>Project5!EastMidlands</vt:lpstr>
      <vt:lpstr>Project6!EastMidlands</vt:lpstr>
      <vt:lpstr>'Example Project'!EnergizeShropshireTelfordandWrekin</vt:lpstr>
      <vt:lpstr>Project1!EnergizeShropshireTelfordandWrekin</vt:lpstr>
      <vt:lpstr>Project2!EnergizeShropshireTelfordandWrekin</vt:lpstr>
      <vt:lpstr>Project3!EnergizeShropshireTelfordandWrekin</vt:lpstr>
      <vt:lpstr>Project4!EnergizeShropshireTelfordandWrekin</vt:lpstr>
      <vt:lpstr>Project5!EnergizeShropshireTelfordandWrekin</vt:lpstr>
      <vt:lpstr>Project6!EnergizeShropshireTelfordandWrekin</vt:lpstr>
      <vt:lpstr>'Example Project'!GetBerkshireActive</vt:lpstr>
      <vt:lpstr>Project1!GetBerkshireActive</vt:lpstr>
      <vt:lpstr>Project2!GetBerkshireActive</vt:lpstr>
      <vt:lpstr>Project3!GetBerkshireActive</vt:lpstr>
      <vt:lpstr>Project4!GetBerkshireActive</vt:lpstr>
      <vt:lpstr>Project5!GetBerkshireActive</vt:lpstr>
      <vt:lpstr>Project6!GetBerkshireActive</vt:lpstr>
      <vt:lpstr>'Example Project'!GreaterSport</vt:lpstr>
      <vt:lpstr>Project1!GreaterSport</vt:lpstr>
      <vt:lpstr>Project2!GreaterSport</vt:lpstr>
      <vt:lpstr>Project3!GreaterSport</vt:lpstr>
      <vt:lpstr>Project4!GreaterSport</vt:lpstr>
      <vt:lpstr>Project5!GreaterSport</vt:lpstr>
      <vt:lpstr>Project6!GreaterSport</vt:lpstr>
      <vt:lpstr>'Example Project'!HertfordshireSportsPartnership</vt:lpstr>
      <vt:lpstr>Project1!HertfordshireSportsPartnership</vt:lpstr>
      <vt:lpstr>Project2!HertfordshireSportsPartnership</vt:lpstr>
      <vt:lpstr>Project3!HertfordshireSportsPartnership</vt:lpstr>
      <vt:lpstr>Project4!HertfordshireSportsPartnership</vt:lpstr>
      <vt:lpstr>Project5!HertfordshireSportsPartnership</vt:lpstr>
      <vt:lpstr>Project6!HertfordshireSportsPartnership</vt:lpstr>
      <vt:lpstr>'Example Project'!HumberSportsPartnership</vt:lpstr>
      <vt:lpstr>Project1!HumberSportsPartnership</vt:lpstr>
      <vt:lpstr>Project2!HumberSportsPartnership</vt:lpstr>
      <vt:lpstr>Project3!HumberSportsPartnership</vt:lpstr>
      <vt:lpstr>Project4!HumberSportsPartnership</vt:lpstr>
      <vt:lpstr>Project5!HumberSportsPartnership</vt:lpstr>
      <vt:lpstr>Project6!HumberSportsPartnership</vt:lpstr>
      <vt:lpstr>'Example Project'!KentSport</vt:lpstr>
      <vt:lpstr>Project1!KentSport</vt:lpstr>
      <vt:lpstr>Project2!KentSport</vt:lpstr>
      <vt:lpstr>Project3!KentSport</vt:lpstr>
      <vt:lpstr>Project4!KentSport</vt:lpstr>
      <vt:lpstr>Project5!KentSport</vt:lpstr>
      <vt:lpstr>Project6!KentSport</vt:lpstr>
      <vt:lpstr>'Example Project'!LancashireSportsPartnership</vt:lpstr>
      <vt:lpstr>Project1!LancashireSportsPartnership</vt:lpstr>
      <vt:lpstr>Project2!LancashireSportsPartnership</vt:lpstr>
      <vt:lpstr>Project3!LancashireSportsPartnership</vt:lpstr>
      <vt:lpstr>Project4!LancashireSportsPartnership</vt:lpstr>
      <vt:lpstr>Project5!LancashireSportsPartnership</vt:lpstr>
      <vt:lpstr>Project6!LancashireSportsPartnership</vt:lpstr>
      <vt:lpstr>'Example Project'!Leap</vt:lpstr>
      <vt:lpstr>Project1!Leap</vt:lpstr>
      <vt:lpstr>Project2!Leap</vt:lpstr>
      <vt:lpstr>Project3!Leap</vt:lpstr>
      <vt:lpstr>Project4!Leap</vt:lpstr>
      <vt:lpstr>Project5!Leap</vt:lpstr>
      <vt:lpstr>Project6!Leap</vt:lpstr>
      <vt:lpstr>'Example Project'!LeicestershireandRutlandSportsPartnership</vt:lpstr>
      <vt:lpstr>Project1!LeicestershireandRutlandSportsPartnership</vt:lpstr>
      <vt:lpstr>Project2!LeicestershireandRutlandSportsPartnership</vt:lpstr>
      <vt:lpstr>Project3!LeicestershireandRutlandSportsPartnership</vt:lpstr>
      <vt:lpstr>Project4!LeicestershireandRutlandSportsPartnership</vt:lpstr>
      <vt:lpstr>Project5!LeicestershireandRutlandSportsPartnership</vt:lpstr>
      <vt:lpstr>Project6!LeicestershireandRutlandSportsPartnership</vt:lpstr>
      <vt:lpstr>'Example Project'!LincolnshireSportsPartnership</vt:lpstr>
      <vt:lpstr>Project1!LincolnshireSportsPartnership</vt:lpstr>
      <vt:lpstr>Project2!LincolnshireSportsPartnership</vt:lpstr>
      <vt:lpstr>Project3!LincolnshireSportsPartnership</vt:lpstr>
      <vt:lpstr>Project4!LincolnshireSportsPartnership</vt:lpstr>
      <vt:lpstr>Project5!LincolnshireSportsPartnership</vt:lpstr>
      <vt:lpstr>Project6!LincolnshireSportsPartnership</vt:lpstr>
      <vt:lpstr>'Example Project'!LivingSport</vt:lpstr>
      <vt:lpstr>Project1!LivingSport</vt:lpstr>
      <vt:lpstr>Project2!LivingSport</vt:lpstr>
      <vt:lpstr>Project3!LivingSport</vt:lpstr>
      <vt:lpstr>Project4!LivingSport</vt:lpstr>
      <vt:lpstr>Project5!LivingSport</vt:lpstr>
      <vt:lpstr>Project6!LivingSport</vt:lpstr>
      <vt:lpstr>'Example Project'!London</vt:lpstr>
      <vt:lpstr>Project1!London</vt:lpstr>
      <vt:lpstr>Project2!London</vt:lpstr>
      <vt:lpstr>Project3!London</vt:lpstr>
      <vt:lpstr>Project4!London</vt:lpstr>
      <vt:lpstr>Project5!London</vt:lpstr>
      <vt:lpstr>Project6!London</vt:lpstr>
      <vt:lpstr>'Example Project'!LondonSport</vt:lpstr>
      <vt:lpstr>Project1!LondonSport</vt:lpstr>
      <vt:lpstr>Project2!LondonSport</vt:lpstr>
      <vt:lpstr>Project3!LondonSport</vt:lpstr>
      <vt:lpstr>Project4!LondonSport</vt:lpstr>
      <vt:lpstr>Project5!LondonSport</vt:lpstr>
      <vt:lpstr>Project6!LondonSport</vt:lpstr>
      <vt:lpstr>'Example Project'!MerseysideSportsPartnership</vt:lpstr>
      <vt:lpstr>Project1!MerseysideSportsPartnership</vt:lpstr>
      <vt:lpstr>Project2!MerseysideSportsPartnership</vt:lpstr>
      <vt:lpstr>Project3!MerseysideSportsPartnership</vt:lpstr>
      <vt:lpstr>Project4!MerseysideSportsPartnership</vt:lpstr>
      <vt:lpstr>Project5!MerseysideSportsPartnership</vt:lpstr>
      <vt:lpstr>Project6!MerseysideSportsPartnership</vt:lpstr>
      <vt:lpstr>'Example Project'!NGBInvolvement</vt:lpstr>
      <vt:lpstr>Project2!NGBInvolvement</vt:lpstr>
      <vt:lpstr>Project4!NGBInvolvement</vt:lpstr>
      <vt:lpstr>Project6!NGBInvolvement</vt:lpstr>
      <vt:lpstr>NGBInvolvement</vt:lpstr>
      <vt:lpstr>'Example Project'!NoofBlocks</vt:lpstr>
      <vt:lpstr>Project1!NoofBlocks</vt:lpstr>
      <vt:lpstr>Project2!NoofBlocks</vt:lpstr>
      <vt:lpstr>Project3!NoofBlocks</vt:lpstr>
      <vt:lpstr>Project4!NoofBlocks</vt:lpstr>
      <vt:lpstr>Project5!NoofBlocks</vt:lpstr>
      <vt:lpstr>Project6!NoofBlocks</vt:lpstr>
      <vt:lpstr>'Example Project'!NoofSessions</vt:lpstr>
      <vt:lpstr>Project1!NoofSessions</vt:lpstr>
      <vt:lpstr>Project2!NoofSessions</vt:lpstr>
      <vt:lpstr>Project3!NoofSessions</vt:lpstr>
      <vt:lpstr>Project4!NoofSessions</vt:lpstr>
      <vt:lpstr>Project5!NoofSessions</vt:lpstr>
      <vt:lpstr>Project6!NoofSessions</vt:lpstr>
      <vt:lpstr>'Example Project'!NorthamptonshireSport</vt:lpstr>
      <vt:lpstr>Project1!NorthamptonshireSport</vt:lpstr>
      <vt:lpstr>Project2!NorthamptonshireSport</vt:lpstr>
      <vt:lpstr>Project3!NorthamptonshireSport</vt:lpstr>
      <vt:lpstr>Project4!NorthamptonshireSport</vt:lpstr>
      <vt:lpstr>Project5!NorthamptonshireSport</vt:lpstr>
      <vt:lpstr>Project6!NorthamptonshireSport</vt:lpstr>
      <vt:lpstr>'Example Project'!NorthEast</vt:lpstr>
      <vt:lpstr>Project1!NorthEast</vt:lpstr>
      <vt:lpstr>Project2!NorthEast</vt:lpstr>
      <vt:lpstr>Project3!NorthEast</vt:lpstr>
      <vt:lpstr>Project4!NorthEast</vt:lpstr>
      <vt:lpstr>Project5!NorthEast</vt:lpstr>
      <vt:lpstr>Project6!NorthEast</vt:lpstr>
      <vt:lpstr>'Example Project'!NorthumberlandSport</vt:lpstr>
      <vt:lpstr>Project1!NorthumberlandSport</vt:lpstr>
      <vt:lpstr>Project2!NorthumberlandSport</vt:lpstr>
      <vt:lpstr>Project3!NorthumberlandSport</vt:lpstr>
      <vt:lpstr>Project4!NorthumberlandSport</vt:lpstr>
      <vt:lpstr>Project5!NorthumberlandSport</vt:lpstr>
      <vt:lpstr>Project6!NorthumberlandSport</vt:lpstr>
      <vt:lpstr>'Example Project'!NorthWest</vt:lpstr>
      <vt:lpstr>Project1!NorthWest</vt:lpstr>
      <vt:lpstr>Project2!NorthWest</vt:lpstr>
      <vt:lpstr>Project3!NorthWest</vt:lpstr>
      <vt:lpstr>Project4!NorthWest</vt:lpstr>
      <vt:lpstr>Project5!NorthWest</vt:lpstr>
      <vt:lpstr>Project6!NorthWest</vt:lpstr>
      <vt:lpstr>'Example Project'!NorthYorkshireSport</vt:lpstr>
      <vt:lpstr>Project1!NorthYorkshireSport</vt:lpstr>
      <vt:lpstr>Project2!NorthYorkshireSport</vt:lpstr>
      <vt:lpstr>Project3!NorthYorkshireSport</vt:lpstr>
      <vt:lpstr>Project4!NorthYorkshireSport</vt:lpstr>
      <vt:lpstr>Project5!NorthYorkshireSport</vt:lpstr>
      <vt:lpstr>Project6!NorthYorkshireSport</vt:lpstr>
      <vt:lpstr>'Example Project'!OxfordshireSportsPartnership</vt:lpstr>
      <vt:lpstr>Project1!OxfordshireSportsPartnership</vt:lpstr>
      <vt:lpstr>Project2!OxfordshireSportsPartnership</vt:lpstr>
      <vt:lpstr>Project3!OxfordshireSportsPartnership</vt:lpstr>
      <vt:lpstr>Project4!OxfordshireSportsPartnership</vt:lpstr>
      <vt:lpstr>Project5!OxfordshireSportsPartnership</vt:lpstr>
      <vt:lpstr>Project6!OxfordshireSportsPartnership</vt:lpstr>
      <vt:lpstr>'Example Project'!Print_Area</vt:lpstr>
      <vt:lpstr>Guidance!Print_Area</vt:lpstr>
      <vt:lpstr>Project1!Print_Area</vt:lpstr>
      <vt:lpstr>Project2!Print_Area</vt:lpstr>
      <vt:lpstr>Project3!Print_Area</vt:lpstr>
      <vt:lpstr>Project4!Print_Area</vt:lpstr>
      <vt:lpstr>Project5!Print_Area</vt:lpstr>
      <vt:lpstr>Project6!Print_Area</vt:lpstr>
      <vt:lpstr>'Example Project'!ProActiveEastLondon</vt:lpstr>
      <vt:lpstr>Project1!ProActiveEastLondon</vt:lpstr>
      <vt:lpstr>Project2!ProActiveEastLondon</vt:lpstr>
      <vt:lpstr>Project3!ProActiveEastLondon</vt:lpstr>
      <vt:lpstr>Project4!ProActiveEastLondon</vt:lpstr>
      <vt:lpstr>Project5!ProActiveEastLondon</vt:lpstr>
      <vt:lpstr>Project6!ProActiveEastLondon</vt:lpstr>
      <vt:lpstr>'Example Project'!Region</vt:lpstr>
      <vt:lpstr>Project1!Region</vt:lpstr>
      <vt:lpstr>Project2!Region</vt:lpstr>
      <vt:lpstr>Project3!Region</vt:lpstr>
      <vt:lpstr>Project4!Region</vt:lpstr>
      <vt:lpstr>Project5!Region</vt:lpstr>
      <vt:lpstr>Project6!Region</vt:lpstr>
      <vt:lpstr>'Example Project'!SettingType</vt:lpstr>
      <vt:lpstr>Project1!SettingType</vt:lpstr>
      <vt:lpstr>Project2!SettingType</vt:lpstr>
      <vt:lpstr>Project3!SettingType</vt:lpstr>
      <vt:lpstr>Project4!SettingType</vt:lpstr>
      <vt:lpstr>Project5!SettingType</vt:lpstr>
      <vt:lpstr>Project6!SettingType</vt:lpstr>
      <vt:lpstr>'Example Project'!SomersetActivityandSportsPartnership</vt:lpstr>
      <vt:lpstr>Project1!SomersetActivityandSportsPartnership</vt:lpstr>
      <vt:lpstr>Project2!SomersetActivityandSportsPartnership</vt:lpstr>
      <vt:lpstr>Project3!SomersetActivityandSportsPartnership</vt:lpstr>
      <vt:lpstr>Project4!SomersetActivityandSportsPartnership</vt:lpstr>
      <vt:lpstr>Project5!SomersetActivityandSportsPartnership</vt:lpstr>
      <vt:lpstr>Project6!SomersetActivityandSportsPartnership</vt:lpstr>
      <vt:lpstr>SouthandWestYorkshireSport</vt:lpstr>
      <vt:lpstr>'Example Project'!SouthEast</vt:lpstr>
      <vt:lpstr>Project1!SouthEast</vt:lpstr>
      <vt:lpstr>Project2!SouthEast</vt:lpstr>
      <vt:lpstr>Project3!SouthEast</vt:lpstr>
      <vt:lpstr>Project4!SouthEast</vt:lpstr>
      <vt:lpstr>Project5!SouthEast</vt:lpstr>
      <vt:lpstr>Project6!SouthEast</vt:lpstr>
      <vt:lpstr>'Example Project'!SouthWest</vt:lpstr>
      <vt:lpstr>Project1!SouthWest</vt:lpstr>
      <vt:lpstr>Project2!SouthWest</vt:lpstr>
      <vt:lpstr>Project3!SouthWest</vt:lpstr>
      <vt:lpstr>Project4!SouthWest</vt:lpstr>
      <vt:lpstr>Project5!SouthWest</vt:lpstr>
      <vt:lpstr>Project6!SouthWest</vt:lpstr>
      <vt:lpstr>'Example Project'!SouthYorkshireSport</vt:lpstr>
      <vt:lpstr>Project1!SouthYorkshireSport</vt:lpstr>
      <vt:lpstr>Project2!SouthYorkshireSport</vt:lpstr>
      <vt:lpstr>Project3!SouthYorkshireSport</vt:lpstr>
      <vt:lpstr>Project4!SouthYorkshireSport</vt:lpstr>
      <vt:lpstr>Project5!SouthYorkshireSport</vt:lpstr>
      <vt:lpstr>Project6!SouthYorkshireSport</vt:lpstr>
      <vt:lpstr>'Example Project'!Sport</vt:lpstr>
      <vt:lpstr>Project1!Sport</vt:lpstr>
      <vt:lpstr>Project2!Sport</vt:lpstr>
      <vt:lpstr>Project3!Sport</vt:lpstr>
      <vt:lpstr>Project4!Sport</vt:lpstr>
      <vt:lpstr>Project5!Sport</vt:lpstr>
      <vt:lpstr>Project6!Sport</vt:lpstr>
      <vt:lpstr>'Example Project'!SportAcrossStaffordshireandStokeonTrent</vt:lpstr>
      <vt:lpstr>Project1!SportAcrossStaffordshireandStokeonTrent</vt:lpstr>
      <vt:lpstr>Project2!SportAcrossStaffordshireandStokeonTrent</vt:lpstr>
      <vt:lpstr>Project3!SportAcrossStaffordshireandStokeonTrent</vt:lpstr>
      <vt:lpstr>Project4!SportAcrossStaffordshireandStokeonTrent</vt:lpstr>
      <vt:lpstr>Project5!SportAcrossStaffordshireandStokeonTrent</vt:lpstr>
      <vt:lpstr>Project6!SportAcrossStaffordshireandStokeonTrent</vt:lpstr>
      <vt:lpstr>'Example Project'!SportBirmingham</vt:lpstr>
      <vt:lpstr>Project1!SportBirmingham</vt:lpstr>
      <vt:lpstr>Project2!SportBirmingham</vt:lpstr>
      <vt:lpstr>Project3!SportBirmingham</vt:lpstr>
      <vt:lpstr>Project4!SportBirmingham</vt:lpstr>
      <vt:lpstr>Project5!SportBirmingham</vt:lpstr>
      <vt:lpstr>Project6!SportBirmingham</vt:lpstr>
      <vt:lpstr>'Example Project'!SportHampshireandIOW</vt:lpstr>
      <vt:lpstr>Project1!SportHampshireandIOW</vt:lpstr>
      <vt:lpstr>Project2!SportHampshireandIOW</vt:lpstr>
      <vt:lpstr>Project3!SportHampshireandIOW</vt:lpstr>
      <vt:lpstr>Project4!SportHampshireandIOW</vt:lpstr>
      <vt:lpstr>Project5!SportHampshireandIOW</vt:lpstr>
      <vt:lpstr>Project6!SportHampshireandIOW</vt:lpstr>
      <vt:lpstr>'Example Project'!SportNottinghamshire</vt:lpstr>
      <vt:lpstr>Project1!SportNottinghamshire</vt:lpstr>
      <vt:lpstr>Project2!SportNottinghamshire</vt:lpstr>
      <vt:lpstr>Project3!SportNottinghamshire</vt:lpstr>
      <vt:lpstr>Project4!SportNottinghamshire</vt:lpstr>
      <vt:lpstr>Project5!SportNottinghamshire</vt:lpstr>
      <vt:lpstr>Project6!SportNottinghamshire</vt:lpstr>
      <vt:lpstr>'Example Project'!Sports</vt:lpstr>
      <vt:lpstr>Project2!Sports</vt:lpstr>
      <vt:lpstr>Project4!Sports</vt:lpstr>
      <vt:lpstr>Project6!Sports</vt:lpstr>
      <vt:lpstr>Sports</vt:lpstr>
      <vt:lpstr>'Example Project'!SportsPartnershipHerefordshireandWorcestershire</vt:lpstr>
      <vt:lpstr>Project1!SportsPartnershipHerefordshireandWorcestershire</vt:lpstr>
      <vt:lpstr>Project2!SportsPartnershipHerefordshireandWorcestershire</vt:lpstr>
      <vt:lpstr>Project3!SportsPartnershipHerefordshireandWorcestershire</vt:lpstr>
      <vt:lpstr>Project4!SportsPartnershipHerefordshireandWorcestershire</vt:lpstr>
      <vt:lpstr>Project5!SportsPartnershipHerefordshireandWorcestershire</vt:lpstr>
      <vt:lpstr>Project6!SportsPartnershipHerefordshireandWorcestershire</vt:lpstr>
      <vt:lpstr>'Example Project'!SuffolkSport</vt:lpstr>
      <vt:lpstr>Project1!SuffolkSport</vt:lpstr>
      <vt:lpstr>Project2!SuffolkSport</vt:lpstr>
      <vt:lpstr>Project3!SuffolkSport</vt:lpstr>
      <vt:lpstr>Project4!SuffolkSport</vt:lpstr>
      <vt:lpstr>Project5!SuffolkSport</vt:lpstr>
      <vt:lpstr>Project6!SuffolkSport</vt:lpstr>
      <vt:lpstr>'Example Project'!TeamBedsandLuton</vt:lpstr>
      <vt:lpstr>Project1!TeamBedsandLuton</vt:lpstr>
      <vt:lpstr>Project2!TeamBedsandLuton</vt:lpstr>
      <vt:lpstr>Project3!TeamBedsandLuton</vt:lpstr>
      <vt:lpstr>Project4!TeamBedsandLuton</vt:lpstr>
      <vt:lpstr>Project5!TeamBedsandLuton</vt:lpstr>
      <vt:lpstr>Project6!TeamBedsandLuton</vt:lpstr>
      <vt:lpstr>'Example Project'!TeesValleySportsPartnership</vt:lpstr>
      <vt:lpstr>Project1!TeesValleySportsPartnership</vt:lpstr>
      <vt:lpstr>Project2!TeesValleySportsPartnership</vt:lpstr>
      <vt:lpstr>Project3!TeesValleySportsPartnership</vt:lpstr>
      <vt:lpstr>Project4!TeesValleySportsPartnership</vt:lpstr>
      <vt:lpstr>Project5!TeesValleySportsPartnership</vt:lpstr>
      <vt:lpstr>Project6!TeesValleySportsPartnership</vt:lpstr>
      <vt:lpstr>'Example Project'!TyneandWearSport</vt:lpstr>
      <vt:lpstr>Project1!TyneandWearSport</vt:lpstr>
      <vt:lpstr>Project2!TyneandWearSport</vt:lpstr>
      <vt:lpstr>Project3!TyneandWearSport</vt:lpstr>
      <vt:lpstr>Project4!TyneandWearSport</vt:lpstr>
      <vt:lpstr>Project5!TyneandWearSport</vt:lpstr>
      <vt:lpstr>Project6!TyneandWearSport</vt:lpstr>
      <vt:lpstr>'Example Project'!Wesport</vt:lpstr>
      <vt:lpstr>Project1!Wesport</vt:lpstr>
      <vt:lpstr>Project2!Wesport</vt:lpstr>
      <vt:lpstr>Project3!Wesport</vt:lpstr>
      <vt:lpstr>Project4!Wesport</vt:lpstr>
      <vt:lpstr>Project5!Wesport</vt:lpstr>
      <vt:lpstr>Project6!Wesport</vt:lpstr>
      <vt:lpstr>'Example Project'!WestMidlands</vt:lpstr>
      <vt:lpstr>Project1!WestMidlands</vt:lpstr>
      <vt:lpstr>Project2!WestMidlands</vt:lpstr>
      <vt:lpstr>Project3!WestMidlands</vt:lpstr>
      <vt:lpstr>Project4!WestMidlands</vt:lpstr>
      <vt:lpstr>Project5!WestMidlands</vt:lpstr>
      <vt:lpstr>Project6!WestMidlands</vt:lpstr>
      <vt:lpstr>'Example Project'!WestYorkshireSport</vt:lpstr>
      <vt:lpstr>Project1!WestYorkshireSport</vt:lpstr>
      <vt:lpstr>Project2!WestYorkshireSport</vt:lpstr>
      <vt:lpstr>Project3!WestYorkshireSport</vt:lpstr>
      <vt:lpstr>Project4!WestYorkshireSport</vt:lpstr>
      <vt:lpstr>Project5!WestYorkshireSport</vt:lpstr>
      <vt:lpstr>Project6!WestYorkshireSport</vt:lpstr>
      <vt:lpstr>'Example Project'!WiltshireandSwindonActivityandSportsPartnership</vt:lpstr>
      <vt:lpstr>Project1!WiltshireandSwindonActivityandSportsPartnership</vt:lpstr>
      <vt:lpstr>Project2!WiltshireandSwindonActivityandSportsPartnership</vt:lpstr>
      <vt:lpstr>Project3!WiltshireandSwindonActivityandSportsPartnership</vt:lpstr>
      <vt:lpstr>Project4!WiltshireandSwindonActivityandSportsPartnership</vt:lpstr>
      <vt:lpstr>Project5!WiltshireandSwindonActivityandSportsPartnership</vt:lpstr>
      <vt:lpstr>Project6!WiltshireandSwindonActivityandSportsPartnership</vt:lpstr>
      <vt:lpstr>'Example Project'!Yorkshire</vt:lpstr>
      <vt:lpstr>Project1!Yorkshire</vt:lpstr>
      <vt:lpstr>Project2!Yorkshire</vt:lpstr>
      <vt:lpstr>Project3!Yorkshire</vt:lpstr>
      <vt:lpstr>Project4!Yorkshire</vt:lpstr>
      <vt:lpstr>Project5!Yorkshire</vt:lpstr>
      <vt:lpstr>Project6!Yorkshire</vt:lpstr>
    </vt:vector>
  </TitlesOfParts>
  <Company>Sport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Skelton</dc:creator>
  <cp:lastModifiedBy>Claire Greenwood</cp:lastModifiedBy>
  <cp:lastPrinted>2016-04-21T18:05:26Z</cp:lastPrinted>
  <dcterms:created xsi:type="dcterms:W3CDTF">2013-07-16T14:41:55Z</dcterms:created>
  <dcterms:modified xsi:type="dcterms:W3CDTF">2016-04-21T18:15:34Z</dcterms:modified>
</cp:coreProperties>
</file>